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  2022\Sito\"/>
    </mc:Choice>
  </mc:AlternateContent>
  <xr:revisionPtr revIDLastSave="0" documentId="13_ncr:1_{42048988-5B2F-4044-94F3-F503562E9832}" xr6:coauthVersionLast="47" xr6:coauthVersionMax="47" xr10:uidLastSave="{00000000-0000-0000-0000-000000000000}"/>
  <bookViews>
    <workbookView xWindow="-110" yWindow="-110" windowWidth="19420" windowHeight="10300" activeTab="3" xr2:uid="{27E1E7D4-A7C4-4E9C-A010-EEC3726B09BC}"/>
  </bookViews>
  <sheets>
    <sheet name="Istruzioni" sheetId="4" r:id="rId1"/>
    <sheet name="Speso Lazio" sheetId="1" r:id="rId2"/>
    <sheet name="Girato Lazio" sheetId="3" r:id="rId3"/>
    <sheet name="Foglio2" sheetId="2" r:id="rId4"/>
  </sheets>
  <definedNames>
    <definedName name="_xlnm.Print_Area" localSheetId="2">'Girato Lazio'!$A$1:$J$57</definedName>
    <definedName name="_xlnm.Print_Area" localSheetId="0">Istruzioni!$A$1:$A$15</definedName>
    <definedName name="_xlnm.Print_Area" localSheetId="1">'Speso Lazio'!$A$1:$K$61</definedName>
    <definedName name="CCNL">+Foglio2!$A$2:$A$5</definedName>
    <definedName name="Cineaudiovisivo">Foglio2!$B$2:$B$11</definedName>
    <definedName name="CSOCAV">Foglio2!$C$2:$C$11</definedName>
    <definedName name="CSOgenerici">Foglio2!$E$2:$E$4</definedName>
    <definedName name="CSOTroupes45">Foglio2!$G$2:$G$9</definedName>
    <definedName name="CSOTroupes52">Foglio2!$I$2:$I$9</definedName>
    <definedName name="Generici">Foglio2!$D$2:$D$4</definedName>
    <definedName name="Troupes45">Foglio2!$F$2:$F$9</definedName>
    <definedName name="Troupes52">Foglio2!$H$2:$H$9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3" l="1"/>
  <c r="F44" i="3"/>
  <c r="H43" i="3"/>
  <c r="I42" i="3"/>
  <c r="J42" i="3" s="1"/>
  <c r="I41" i="3"/>
  <c r="J41" i="3" s="1"/>
  <c r="H40" i="3"/>
  <c r="I39" i="3"/>
  <c r="J39" i="3" s="1"/>
  <c r="I38" i="3"/>
  <c r="J38" i="3" s="1"/>
  <c r="H37" i="3"/>
  <c r="I36" i="3"/>
  <c r="J36" i="3" s="1"/>
  <c r="I35" i="3"/>
  <c r="J35" i="3" s="1"/>
  <c r="H34" i="3"/>
  <c r="I33" i="3"/>
  <c r="J33" i="3" s="1"/>
  <c r="I32" i="3"/>
  <c r="J32" i="3" s="1"/>
  <c r="H31" i="3"/>
  <c r="I30" i="3"/>
  <c r="J30" i="3" s="1"/>
  <c r="I29" i="3"/>
  <c r="J29" i="3" s="1"/>
  <c r="H28" i="3"/>
  <c r="I27" i="3"/>
  <c r="J27" i="3" s="1"/>
  <c r="I26" i="3"/>
  <c r="J26" i="3" s="1"/>
  <c r="J28" i="3" s="1"/>
  <c r="H44" i="1"/>
  <c r="G44" i="1"/>
  <c r="I28" i="1"/>
  <c r="I31" i="1"/>
  <c r="L42" i="1"/>
  <c r="L41" i="1"/>
  <c r="L39" i="1"/>
  <c r="L38" i="1"/>
  <c r="L36" i="1"/>
  <c r="L35" i="1"/>
  <c r="L33" i="1"/>
  <c r="L32" i="1"/>
  <c r="L30" i="1"/>
  <c r="L29" i="1"/>
  <c r="L27" i="1"/>
  <c r="J42" i="1"/>
  <c r="K42" i="1" s="1"/>
  <c r="I43" i="1"/>
  <c r="I40" i="1"/>
  <c r="I37" i="1"/>
  <c r="I34" i="1"/>
  <c r="K47" i="1"/>
  <c r="J41" i="1"/>
  <c r="K41" i="1" s="1"/>
  <c r="J39" i="1"/>
  <c r="K39" i="1" s="1"/>
  <c r="J38" i="1"/>
  <c r="K38" i="1" s="1"/>
  <c r="J36" i="1"/>
  <c r="K36" i="1" s="1"/>
  <c r="J35" i="1"/>
  <c r="K35" i="1" s="1"/>
  <c r="J33" i="1"/>
  <c r="K33" i="1" s="1"/>
  <c r="J32" i="1"/>
  <c r="K32" i="1" s="1"/>
  <c r="J30" i="1"/>
  <c r="K30" i="1" s="1"/>
  <c r="J29" i="1"/>
  <c r="K29" i="1" s="1"/>
  <c r="J27" i="1"/>
  <c r="K27" i="1" s="1"/>
  <c r="J26" i="1"/>
  <c r="K26" i="1" s="1"/>
  <c r="J40" i="3" l="1"/>
  <c r="I40" i="3" s="1"/>
  <c r="J34" i="3"/>
  <c r="I34" i="3" s="1"/>
  <c r="H44" i="3"/>
  <c r="J31" i="3"/>
  <c r="I31" i="3" s="1"/>
  <c r="J43" i="3"/>
  <c r="I43" i="3" s="1"/>
  <c r="I28" i="3"/>
  <c r="J37" i="3"/>
  <c r="I37" i="3" s="1"/>
  <c r="L34" i="1"/>
  <c r="L40" i="1"/>
  <c r="L37" i="1"/>
  <c r="L31" i="1"/>
  <c r="L43" i="1"/>
  <c r="K40" i="1"/>
  <c r="J40" i="1" s="1"/>
  <c r="K31" i="1"/>
  <c r="J31" i="1" s="1"/>
  <c r="K37" i="1"/>
  <c r="J37" i="1" s="1"/>
  <c r="K43" i="1"/>
  <c r="J43" i="1" s="1"/>
  <c r="K28" i="1"/>
  <c r="J28" i="1" s="1"/>
  <c r="K34" i="1"/>
  <c r="J34" i="1" s="1"/>
  <c r="I44" i="1"/>
  <c r="L26" i="1"/>
  <c r="L28" i="1" s="1"/>
  <c r="J44" i="3" l="1"/>
  <c r="L44" i="1"/>
  <c r="K45" i="1" s="1"/>
  <c r="K44" i="1"/>
  <c r="I44" i="3" l="1"/>
  <c r="K46" i="1"/>
  <c r="K48" i="1"/>
  <c r="J44" i="1"/>
</calcChain>
</file>

<file path=xl/sharedStrings.xml><?xml version="1.0" encoding="utf-8"?>
<sst xmlns="http://schemas.openxmlformats.org/spreadsheetml/2006/main" count="220" uniqueCount="142">
  <si>
    <t>CCNL applicato</t>
  </si>
  <si>
    <t>Categoria da CCNL</t>
  </si>
  <si>
    <t>Nome e Cognome</t>
  </si>
  <si>
    <t>Codice Fiscale</t>
  </si>
  <si>
    <t>Data avvio contratto</t>
  </si>
  <si>
    <t>Data cessazione contratto</t>
  </si>
  <si>
    <t>Numero ore impegnate</t>
  </si>
  <si>
    <t>Costo Standard Orario</t>
  </si>
  <si>
    <t>Importo rendicontato</t>
  </si>
  <si>
    <t>1° Livello</t>
  </si>
  <si>
    <t>2° Livello</t>
  </si>
  <si>
    <t>3° Livello</t>
  </si>
  <si>
    <t>4° Livello</t>
  </si>
  <si>
    <t>4° Livello super</t>
  </si>
  <si>
    <t>5° Livello</t>
  </si>
  <si>
    <t>5° Livello super</t>
  </si>
  <si>
    <t>6° Livello</t>
  </si>
  <si>
    <t>7° Livello - quadro B</t>
  </si>
  <si>
    <t>7° Livello super - quadro A</t>
  </si>
  <si>
    <t>generico (8 ore)</t>
  </si>
  <si>
    <t>generico extra (8 ore)</t>
  </si>
  <si>
    <t>aosm (7:40 ore)</t>
  </si>
  <si>
    <t>Livello 1</t>
  </si>
  <si>
    <t>Livello 2</t>
  </si>
  <si>
    <t>Livello 3</t>
  </si>
  <si>
    <t>Livello 4</t>
  </si>
  <si>
    <t>Livello 5</t>
  </si>
  <si>
    <t>Livello 6b</t>
  </si>
  <si>
    <t>Livello 6a</t>
  </si>
  <si>
    <t>Livello 7</t>
  </si>
  <si>
    <t>CCNL</t>
  </si>
  <si>
    <t>CSO CAV</t>
  </si>
  <si>
    <t>CSO generici</t>
  </si>
  <si>
    <t>CSO Troupes 45</t>
  </si>
  <si>
    <t>CSO Troupes 52</t>
  </si>
  <si>
    <t>Cineaudiovisivo</t>
  </si>
  <si>
    <t>Generici</t>
  </si>
  <si>
    <t>Troupes45</t>
  </si>
  <si>
    <t>Troupes52</t>
  </si>
  <si>
    <t>Sotto Voce</t>
  </si>
  <si>
    <t>Totale generale</t>
  </si>
  <si>
    <t>Subtotale Voce 1 - Sviluppo e acquisto diritti</t>
  </si>
  <si>
    <t>4.10 - Macchinista</t>
  </si>
  <si>
    <t>4.11 - Reparto sonoro</t>
  </si>
  <si>
    <t>4.12 - Trasporti</t>
  </si>
  <si>
    <t>4.13 - Viaggi e altre spese relative alla pre-produzione</t>
  </si>
  <si>
    <t>4.14 - Viaggi e altre spese relative alla produzione</t>
  </si>
  <si>
    <t>4.15 - Noleggio mezzi tecnici</t>
  </si>
  <si>
    <t>5.8 - Altri costi di animazione</t>
  </si>
  <si>
    <t>Subtotale Voce 6 - Post-produzione e lavorazioni tecniche</t>
  </si>
  <si>
    <t>6.1  - Laboratori sviluppo e stampa</t>
  </si>
  <si>
    <t>6.2  - Post-produzione visiva</t>
  </si>
  <si>
    <t>6.3  - Post-produzione sonora</t>
  </si>
  <si>
    <t>6.4  - Montaggio</t>
  </si>
  <si>
    <t>6.5  - Vfx - effetti speciali visivi</t>
  </si>
  <si>
    <t>6.6  - Musica</t>
  </si>
  <si>
    <t>6.7  - Spese di trasporto e viaggio relative alla post-produzione</t>
  </si>
  <si>
    <t>6.8  - Altre spese di post-produzione e lavorazioni</t>
  </si>
  <si>
    <t>6.9  - Spese per la fruizione da parte di persone con disabilità</t>
  </si>
  <si>
    <t>7.7  - Altri costi di amministrazione e altri costi direttamente imputabili</t>
  </si>
  <si>
    <t>7.9  - Promozione e marketing</t>
  </si>
  <si>
    <t>7 - Spese generali</t>
  </si>
  <si>
    <t>Subtotale Voce 7 - Spese generali</t>
  </si>
  <si>
    <t>6 - Post-produzione e lavorazioni tecniche</t>
  </si>
  <si>
    <t>1 - Siluppo e acquisto diritti</t>
  </si>
  <si>
    <t>3 - Cast artistico</t>
  </si>
  <si>
    <t>4 - Pre-produzione e produzione</t>
  </si>
  <si>
    <t>Subtotale Voce 3 - Cast artistico</t>
  </si>
  <si>
    <t>Subtotale Voce 4 - Pre-produzione e produzione</t>
  </si>
  <si>
    <t>5 - Animazione</t>
  </si>
  <si>
    <t>Subtotale Voce 5 - Animazione</t>
  </si>
  <si>
    <t>5.1  - Scenografia, sviluppo visivo e pre-produzione</t>
  </si>
  <si>
    <t>5.2  - Storyboard, lay-out e animatics</t>
  </si>
  <si>
    <t>5.3  - Animation, modelling &amp; lighting</t>
  </si>
  <si>
    <t>5.4  - Color, composite &amp; vfx effetti speciali visivi</t>
  </si>
  <si>
    <t>5.5  - Production pipeline &amp; management</t>
  </si>
  <si>
    <t>5.6  - Utilizzo software, hardware e altre apparecchiature</t>
  </si>
  <si>
    <t>5.7  - Attori e doppiaggio</t>
  </si>
  <si>
    <t>4.1  - Reparto produzione</t>
  </si>
  <si>
    <t>4.2  - Reparto regia</t>
  </si>
  <si>
    <t xml:space="preserve">4.3  - Scenografia, teatri e costruzioni </t>
  </si>
  <si>
    <t>4.4  - Reparto location</t>
  </si>
  <si>
    <t>4.5  - Reparto props</t>
  </si>
  <si>
    <t>4.6  - Effetti speciali, stunt, comparse</t>
  </si>
  <si>
    <t>4.7  - Costumi, truccatori , parrucchieri</t>
  </si>
  <si>
    <t>4.8  - Camera, supporti digitali e pellicola</t>
  </si>
  <si>
    <t>4.9  - Elettricisti e reparto fotografia</t>
  </si>
  <si>
    <t>3.2  - Attori secondari</t>
  </si>
  <si>
    <t>3.3  - Restante cast artistico</t>
  </si>
  <si>
    <t>3.5  - Altri costi relativi al cast artistico</t>
  </si>
  <si>
    <t>1.1  - Soggetto e sceneggiatura</t>
  </si>
  <si>
    <t>1.5  - Altri costi di sviluppo</t>
  </si>
  <si>
    <r>
      <t xml:space="preserve">Residenza fiscale </t>
    </r>
    <r>
      <rPr>
        <b/>
        <i/>
        <sz val="9"/>
        <color theme="1"/>
        <rFont val="Arial"/>
        <family val="2"/>
      </rPr>
      <t>(indirizzo/CAP/Comune)</t>
    </r>
  </si>
  <si>
    <t>di cui Territoriali</t>
  </si>
  <si>
    <t>di cui Extraterritoriali</t>
  </si>
  <si>
    <t>di cui Extraterritoriali in esubero</t>
  </si>
  <si>
    <t xml:space="preserve">DICHIARAZIONE SUI DIPENDENTI A COSTI STANDARD ORARI </t>
  </si>
  <si>
    <t xml:space="preserve">Spettabile </t>
  </si>
  <si>
    <t>Lazio Innova</t>
  </si>
  <si>
    <t>(nome e cognome)</t>
  </si>
  <si>
    <t>(Stato, Comune)</t>
  </si>
  <si>
    <t>il</t>
  </si>
  <si>
    <t>(gg/mm/aaaa)</t>
  </si>
  <si>
    <t>(Stato, CAP/ZIP code, Provincia, Comune, Indirizzo)</t>
  </si>
  <si>
    <t>DICHIARA</t>
  </si>
  <si>
    <r>
      <t>ai sensi degli artt. 46 e 47 del D.P.R. 445 del 28/12/2000</t>
    </r>
    <r>
      <rPr>
        <sz val="9"/>
        <color theme="1"/>
        <rFont val="Arial"/>
        <family val="2"/>
      </rPr>
      <t>,</t>
    </r>
  </si>
  <si>
    <r>
      <t xml:space="preserve">consapevole delle sanzioni penali, nel caso di dichiarazioni non veritiere e falsità negli atti, richiamate dall’art. 76, consapevole altresì che, nel caso di dichiarazioni non veritiere e falsità negli atti, il dichiarante sopra indicato </t>
    </r>
    <r>
      <rPr>
        <b/>
        <sz val="9"/>
        <color rgb="FF000000"/>
        <rFont val="Arial"/>
        <family val="2"/>
      </rPr>
      <t>decadrà dai benefici per i quali la stessa dichiarazione è rilasciata</t>
    </r>
  </si>
  <si>
    <t>Oggetto:</t>
  </si>
  <si>
    <t xml:space="preserve"> </t>
  </si>
  <si>
    <t>residente in:</t>
  </si>
  <si>
    <t>codice fiscale:</t>
  </si>
  <si>
    <t>(codice fiscale)</t>
  </si>
  <si>
    <r>
      <t xml:space="preserve">In qualità di </t>
    </r>
    <r>
      <rPr>
        <b/>
        <sz val="10"/>
        <color theme="1"/>
        <rFont val="Arial"/>
        <family val="2"/>
      </rPr>
      <t>Legale Rappresentante</t>
    </r>
    <r>
      <rPr>
        <sz val="10"/>
        <color theme="1"/>
        <rFont val="Arial"/>
        <family val="2"/>
      </rPr>
      <t xml:space="preserve"> di:</t>
    </r>
  </si>
  <si>
    <t>con sede legale in:</t>
  </si>
  <si>
    <t>-</t>
  </si>
  <si>
    <r>
      <t>che il personale dipendente indicato nella tabella seguente è stato impegnato con l’inquadramento contrattuale e per le ore e nei periodi ivi indicati per la realizzazione dell’</t>
    </r>
    <r>
      <rPr>
        <b/>
        <sz val="10"/>
        <color theme="1"/>
        <rFont val="Arial"/>
        <family val="2"/>
      </rPr>
      <t>Opera Audiovisiva</t>
    </r>
    <r>
      <rPr>
        <sz val="10"/>
        <color theme="1"/>
        <rFont val="Arial"/>
        <family val="2"/>
      </rPr>
      <t xml:space="preserve"> agevolata dal titolo ……….</t>
    </r>
  </si>
  <si>
    <r>
      <t>di essere consapevole che l’articolo 264 comma 2, lett. a) del D.L. 19 maggio 2020, n. 34 ha modificato, tra l’altro, gli articoli 75 e 76 del D.P.R. n. 445/2000, prevedendo in particolare che “</t>
    </r>
    <r>
      <rPr>
        <i/>
        <sz val="10"/>
        <color theme="1"/>
        <rFont val="Arial"/>
        <family val="2"/>
      </rPr>
      <t>La dichiarazione mendace comporta, altresì, la revoca degli eventuali benefici già erogati nonché il divieto di accesso a contributi, finanziamenti e agevolazioni per un periodo di 2 anni decorrenti da quando l'amministrazione ha adottato l'atto di decadenza</t>
    </r>
    <r>
      <rPr>
        <sz val="10"/>
        <color theme="1"/>
        <rFont val="Arial"/>
        <family val="2"/>
      </rPr>
      <t>” e che “</t>
    </r>
    <r>
      <rPr>
        <i/>
        <sz val="10"/>
        <color theme="1"/>
        <rFont val="Arial"/>
        <family val="2"/>
      </rPr>
      <t>la sanzione ordinariamente prevista dal codice penale è aumentata da un terzo alla metà</t>
    </r>
    <r>
      <rPr>
        <sz val="10"/>
        <color theme="1"/>
        <rFont val="Arial"/>
        <family val="2"/>
      </rPr>
      <t>”;</t>
    </r>
  </si>
  <si>
    <t>Importo spese territoriali</t>
  </si>
  <si>
    <t>che il personale dipendente indicato nella tabella è stato regolarmente pagato per le ore ivi indicate, e sono stati pagati i relativi oneri sociali e le relative ritenute fiscali;</t>
  </si>
  <si>
    <t>Totale costi validi al fine del calcolo del contributo</t>
  </si>
  <si>
    <r>
      <t xml:space="preserve">di avere caricato su </t>
    </r>
    <r>
      <rPr>
        <b/>
        <sz val="10"/>
        <color theme="1"/>
        <rFont val="Arial"/>
        <family val="2"/>
      </rPr>
      <t xml:space="preserve">GeCoWEB Plus </t>
    </r>
    <r>
      <rPr>
        <sz val="10"/>
        <color theme="1"/>
        <rFont val="Arial"/>
        <family val="2"/>
      </rPr>
      <t xml:space="preserve">copia conforme all’originale del Libro Unico del Lavoro aggiornato con riferimento ai periodi indicati; </t>
    </r>
  </si>
  <si>
    <r>
      <t xml:space="preserve">di avere caricato su </t>
    </r>
    <r>
      <rPr>
        <b/>
        <sz val="10"/>
        <color theme="1"/>
        <rFont val="Arial"/>
        <family val="2"/>
      </rPr>
      <t>GeCoWEB Plus</t>
    </r>
    <r>
      <rPr>
        <sz val="10"/>
        <color theme="1"/>
        <rFont val="Arial"/>
        <family val="2"/>
      </rPr>
      <t xml:space="preserve"> copia conforme all’originale delle comunicazioni obbligatorie di cui al D.M. 30 ottobre 2007 (cd “UniLav”) relative a ciascun dipendente indicato in tabella.</t>
    </r>
  </si>
  <si>
    <t>SI IMPEGNA</t>
  </si>
  <si>
    <r>
      <t xml:space="preserve">Il </t>
    </r>
    <r>
      <rPr>
        <b/>
        <sz val="10"/>
        <color theme="1"/>
        <rFont val="Arial"/>
        <family val="2"/>
      </rPr>
      <t>Legale Rappresentante</t>
    </r>
  </si>
  <si>
    <t>DATATO E SOTTOSCRITTO CON FIRMA DIGITALE</t>
  </si>
  <si>
    <r>
      <t>a produrre su richiesta di Lazio Innova la documentazione di cui all’art. 9, lettera b) dell’</t>
    </r>
    <r>
      <rPr>
        <b/>
        <sz val="10"/>
        <color theme="1"/>
        <rFont val="Arial"/>
        <family val="2"/>
      </rPr>
      <t>Avviso</t>
    </r>
    <r>
      <rPr>
        <sz val="10"/>
        <color theme="1"/>
        <rFont val="Arial"/>
        <family val="2"/>
      </rPr>
      <t xml:space="preserve"> (contratti, buste paga e prove dell’avvenuto loro pagamento ivi compresi oneri sociali e ritenute fiscali).</t>
    </r>
  </si>
  <si>
    <t>Istruzioni</t>
  </si>
  <si>
    <t>Occorre compilare il foglio corrispondente all'opzione di territorializzazione scelta (Speso Lazio o Girato Lazio)</t>
  </si>
  <si>
    <t xml:space="preserve">Nel caso di Speso Lazio occorre inserire la residenza dei dipendenti residenti nel Lazio (indirizzo, CAP e Comune). Il file calcola automaticamente come spesa territoriale quella relativa ai dipendenti dei quali è stata inserita la residenza e come spesa extraterritoriale quella in cui la cella è vuota. Si raccomanda quindi di non valorizzare la cella per i residenti non nel Lazio. Fuori dall'area di stampa sono resi dispoonibili i valori per singola voce delle spese territoriali da inserire in GeCoWEB Plus. </t>
  </si>
  <si>
    <t>M/F</t>
  </si>
  <si>
    <t>Il sottoscritto</t>
  </si>
  <si>
    <t>La sottoscritta</t>
  </si>
  <si>
    <t>nato a</t>
  </si>
  <si>
    <t>nata a</t>
  </si>
  <si>
    <r>
      <t>che il personale dipendente indicato nella tabella seguente è stato impegnato con l’inquadramento contrattuale e per le ore e nei periodi ivi indicati per la realizzazione dell’</t>
    </r>
    <r>
      <rPr>
        <b/>
        <sz val="10"/>
        <color theme="1"/>
        <rFont val="Arial"/>
        <family val="2"/>
      </rPr>
      <t>Opera Audiovisiva</t>
    </r>
    <r>
      <rPr>
        <sz val="10"/>
        <color theme="1"/>
        <rFont val="Arial"/>
        <family val="2"/>
      </rPr>
      <t xml:space="preserve"> agevolata dal titolo </t>
    </r>
    <r>
      <rPr>
        <i/>
        <sz val="10"/>
        <color rgb="FF002060"/>
        <rFont val="Arial"/>
        <family val="2"/>
      </rPr>
      <t>(titolo Opera)</t>
    </r>
    <r>
      <rPr>
        <sz val="10"/>
        <color theme="1"/>
        <rFont val="Arial"/>
        <family val="2"/>
      </rPr>
      <t>.</t>
    </r>
  </si>
  <si>
    <r>
      <t xml:space="preserve">documentazione a corredo della richiesta di erogazione con rendicontazione di </t>
    </r>
    <r>
      <rPr>
        <i/>
        <sz val="11"/>
        <color rgb="FF002060"/>
        <rFont val="Calibri"/>
        <family val="2"/>
        <scheme val="minor"/>
      </rPr>
      <t xml:space="preserve">(SAL o saldo) </t>
    </r>
    <r>
      <rPr>
        <sz val="11"/>
        <color theme="1"/>
        <rFont val="Calibri"/>
        <family val="2"/>
        <scheme val="minor"/>
      </rPr>
      <t>del contributo concesso a valere sull’</t>
    </r>
    <r>
      <rPr>
        <b/>
        <sz val="11"/>
        <color theme="1"/>
        <rFont val="Calibri"/>
        <family val="2"/>
        <scheme val="minor"/>
      </rPr>
      <t>Avviso</t>
    </r>
    <r>
      <rPr>
        <sz val="11"/>
        <color theme="1"/>
        <rFont val="Calibri"/>
        <family val="2"/>
        <scheme val="minor"/>
      </rPr>
      <t xml:space="preserve"> Cine Lazio International 2022, in relazione al </t>
    </r>
    <r>
      <rPr>
        <b/>
        <sz val="11"/>
        <color theme="1"/>
        <rFont val="Calibri"/>
        <family val="2"/>
        <scheme val="minor"/>
      </rPr>
      <t>Progetto</t>
    </r>
    <r>
      <rPr>
        <sz val="11"/>
        <color theme="1"/>
        <rFont val="Calibri"/>
        <family val="2"/>
        <scheme val="minor"/>
      </rPr>
      <t xml:space="preserve"> agevolato di cui al numero identificativo GeCoWEB Plus </t>
    </r>
    <r>
      <rPr>
        <i/>
        <sz val="11"/>
        <color rgb="FF002060"/>
        <rFont val="Calibri"/>
        <family val="2"/>
        <scheme val="minor"/>
      </rPr>
      <t>(n. identificativo)</t>
    </r>
    <r>
      <rPr>
        <sz val="11"/>
        <color theme="1"/>
        <rFont val="Calibri"/>
        <family val="2"/>
        <scheme val="minor"/>
      </rPr>
      <t>.</t>
    </r>
  </si>
  <si>
    <r>
      <t xml:space="preserve">documentazione a corredo della richiesta di erogazione con rendicontazione di </t>
    </r>
    <r>
      <rPr>
        <i/>
        <sz val="11"/>
        <color rgb="FF002060"/>
        <rFont val="Calibri"/>
        <family val="2"/>
        <scheme val="minor"/>
      </rPr>
      <t>(SAL o saldo)</t>
    </r>
    <r>
      <rPr>
        <sz val="11"/>
        <color theme="1"/>
        <rFont val="Calibri"/>
        <family val="2"/>
        <scheme val="minor"/>
      </rPr>
      <t xml:space="preserve"> del contributo concesso a valere sull’</t>
    </r>
    <r>
      <rPr>
        <b/>
        <sz val="11"/>
        <color theme="1"/>
        <rFont val="Calibri"/>
        <family val="2"/>
        <scheme val="minor"/>
      </rPr>
      <t>Avviso</t>
    </r>
    <r>
      <rPr>
        <sz val="11"/>
        <color theme="1"/>
        <rFont val="Calibri"/>
        <family val="2"/>
        <scheme val="minor"/>
      </rPr>
      <t xml:space="preserve"> Cine Lazio International 2022, in relazione al </t>
    </r>
    <r>
      <rPr>
        <b/>
        <sz val="11"/>
        <color theme="1"/>
        <rFont val="Calibri"/>
        <family val="2"/>
        <scheme val="minor"/>
      </rPr>
      <t xml:space="preserve">Progetto </t>
    </r>
    <r>
      <rPr>
        <sz val="11"/>
        <color theme="1"/>
        <rFont val="Calibri"/>
        <family val="2"/>
        <scheme val="minor"/>
      </rPr>
      <t xml:space="preserve">agevolato di cui al numero identificativo </t>
    </r>
    <r>
      <rPr>
        <b/>
        <sz val="11"/>
        <color theme="1"/>
        <rFont val="Calibri"/>
        <family val="2"/>
        <scheme val="minor"/>
      </rPr>
      <t>GeCoWEB Plus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002060"/>
        <rFont val="Calibri"/>
        <family val="2"/>
        <scheme val="minor"/>
      </rPr>
      <t>(n. identificativo)</t>
    </r>
    <r>
      <rPr>
        <sz val="11"/>
        <color theme="1"/>
        <rFont val="Calibri"/>
        <family val="2"/>
        <scheme val="minor"/>
      </rPr>
      <t>.</t>
    </r>
  </si>
  <si>
    <t>Nella parte non tabellare vanno compilati i campi o le parti di testo indicate tra parentesi, in blu e in corsivo. Va inoltre selezionato il genere (La sottoscritta/il sottoscritto e nata a/nato a.</t>
  </si>
  <si>
    <t>Le colonne "sotto voci", "CCNL applicato" e "Categoria da CCNL" hanno dei menù a tendina che consentono di scegliere i valori possibili. Il Costo Orario Standard viene calcolato automaticamente. Se si è inserito un valore sbagliato nella colonna "CCNL applicato" bisogna prima cancellare quanto inserito e poi inserire il dato corretto affinché la colonna "Categoria da CCNL" proponga i valori corretti.</t>
  </si>
  <si>
    <t>Nella parte tabellare vanno inseriti i valori nei campi bianchi, quelli grigi vengono calcolati o riportano testo da non modificare.</t>
  </si>
  <si>
    <t xml:space="preserve">Le righe per ciascuna voce sono solo 2 e vanno aggiunte quelle necessarie inserendole nel mezzo (selezionare l'ultima riga e attivare il comando "inserisci", altrimenti le nuove righe non hanno i menu a tendina e i valori inseriti non vengono sommati nei subtotali e totali. </t>
  </si>
  <si>
    <t>Nella riga "Totale generale" viene riportata la prima data di avvio contratto (se non si lasciano celle non valorizzate) e l'ultima di cessazione, vale a dire il periodo a cui deve risultare aggiornato il Libro Unico del Lavoro di cui presentare copia conforme all’originale.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</si>
</sst>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2"/>
      <color rgb="FF002060"/>
      <name val="Gill Sans MT"/>
      <family val="2"/>
    </font>
    <font>
      <b/>
      <sz val="10"/>
      <color theme="1"/>
      <name val="Arial"/>
      <family val="2"/>
    </font>
    <font>
      <sz val="12"/>
      <color theme="1"/>
      <name val="Cambria"/>
      <family val="1"/>
    </font>
    <font>
      <i/>
      <sz val="10"/>
      <color rgb="FF002060"/>
      <name val="Arial"/>
      <family val="2"/>
    </font>
    <font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rgb="FF000000"/>
      <name val="Arial"/>
      <family val="2"/>
    </font>
    <font>
      <i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8" fontId="4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0" xfId="0" applyFont="1" applyAlignment="1">
      <alignment vertical="top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14" fontId="2" fillId="0" borderId="1" xfId="0" applyNumberFormat="1" applyFont="1" applyBorder="1" applyAlignment="1" applyProtection="1">
      <alignment horizontal="justify" vertical="top" wrapText="1"/>
      <protection locked="0"/>
    </xf>
    <xf numFmtId="43" fontId="2" fillId="0" borderId="1" xfId="1" applyFont="1" applyBorder="1" applyAlignment="1" applyProtection="1">
      <alignment horizontal="right" vertical="top" wrapText="1"/>
      <protection locked="0"/>
    </xf>
    <xf numFmtId="43" fontId="2" fillId="0" borderId="1" xfId="1" applyFont="1" applyBorder="1" applyAlignment="1" applyProtection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3" fontId="2" fillId="0" borderId="0" xfId="1" applyFont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3" fontId="3" fillId="2" borderId="1" xfId="1" applyFont="1" applyFill="1" applyBorder="1" applyAlignment="1" applyProtection="1">
      <alignment horizontal="right" vertical="top" wrapText="1"/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vertical="top" wrapText="1"/>
    </xf>
    <xf numFmtId="43" fontId="3" fillId="2" borderId="0" xfId="1" applyFont="1" applyFill="1" applyBorder="1" applyAlignment="1" applyProtection="1">
      <alignment horizontal="right" vertical="top" wrapText="1"/>
      <protection locked="0"/>
    </xf>
    <xf numFmtId="43" fontId="2" fillId="2" borderId="0" xfId="1" applyFont="1" applyFill="1" applyAlignment="1">
      <alignment vertical="top" wrapText="1"/>
    </xf>
    <xf numFmtId="43" fontId="3" fillId="2" borderId="0" xfId="1" applyFont="1" applyFill="1" applyAlignment="1">
      <alignment vertical="top" wrapText="1"/>
    </xf>
    <xf numFmtId="2" fontId="2" fillId="2" borderId="1" xfId="0" applyNumberFormat="1" applyFont="1" applyFill="1" applyBorder="1" applyAlignment="1" applyProtection="1">
      <alignment horizontal="right" vertical="top" wrapText="1"/>
    </xf>
    <xf numFmtId="43" fontId="2" fillId="2" borderId="1" xfId="1" applyFont="1" applyFill="1" applyBorder="1" applyAlignment="1" applyProtection="1">
      <alignment horizontal="right" vertical="top" wrapText="1"/>
    </xf>
    <xf numFmtId="43" fontId="3" fillId="2" borderId="1" xfId="1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674D-C506-4B93-B44F-BAA18DE779D7}">
  <sheetPr>
    <pageSetUpPr fitToPage="1"/>
  </sheetPr>
  <dimension ref="A1:A15"/>
  <sheetViews>
    <sheetView workbookViewId="0">
      <selection activeCell="A5" sqref="A5"/>
    </sheetView>
  </sheetViews>
  <sheetFormatPr defaultRowHeight="14.5" x14ac:dyDescent="0.35"/>
  <cols>
    <col min="1" max="1" width="69.90625" customWidth="1"/>
  </cols>
  <sheetData>
    <row r="1" spans="1:1" x14ac:dyDescent="0.35">
      <c r="A1" s="68" t="s">
        <v>126</v>
      </c>
    </row>
    <row r="2" spans="1:1" ht="8" customHeight="1" x14ac:dyDescent="0.35"/>
    <row r="3" spans="1:1" ht="29" x14ac:dyDescent="0.35">
      <c r="A3" s="69" t="s">
        <v>127</v>
      </c>
    </row>
    <row r="4" spans="1:1" ht="8" customHeight="1" x14ac:dyDescent="0.35">
      <c r="A4" s="67"/>
    </row>
    <row r="5" spans="1:1" ht="45.5" customHeight="1" x14ac:dyDescent="0.35">
      <c r="A5" s="29" t="s">
        <v>137</v>
      </c>
    </row>
    <row r="6" spans="1:1" ht="8" customHeight="1" x14ac:dyDescent="0.35"/>
    <row r="7" spans="1:1" ht="99" customHeight="1" x14ac:dyDescent="0.35">
      <c r="A7" s="69" t="s">
        <v>128</v>
      </c>
    </row>
    <row r="8" spans="1:1" ht="8" customHeight="1" x14ac:dyDescent="0.35"/>
    <row r="9" spans="1:1" ht="74" customHeight="1" x14ac:dyDescent="0.35">
      <c r="A9" s="29" t="s">
        <v>138</v>
      </c>
    </row>
    <row r="10" spans="1:1" ht="8" customHeight="1" x14ac:dyDescent="0.35"/>
    <row r="11" spans="1:1" ht="29" x14ac:dyDescent="0.35">
      <c r="A11" s="69" t="s">
        <v>139</v>
      </c>
    </row>
    <row r="12" spans="1:1" ht="8" customHeight="1" x14ac:dyDescent="0.35"/>
    <row r="13" spans="1:1" ht="59.5" customHeight="1" x14ac:dyDescent="0.35">
      <c r="A13" s="29" t="s">
        <v>140</v>
      </c>
    </row>
    <row r="14" spans="1:1" ht="8" customHeight="1" x14ac:dyDescent="0.35"/>
    <row r="15" spans="1:1" ht="58.5" customHeight="1" x14ac:dyDescent="0.35">
      <c r="A15" s="29" t="s">
        <v>141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96C4-E12A-428B-938D-CA2EDEF6A7F6}">
  <dimension ref="A1:L61"/>
  <sheetViews>
    <sheetView topLeftCell="A37" zoomScale="80" zoomScaleNormal="80" workbookViewId="0">
      <selection activeCell="B52" sqref="B52:K52"/>
    </sheetView>
  </sheetViews>
  <sheetFormatPr defaultRowHeight="11.5" x14ac:dyDescent="0.25"/>
  <cols>
    <col min="1" max="1" width="5.08984375" style="10" customWidth="1"/>
    <col min="2" max="2" width="12.26953125" style="10" customWidth="1"/>
    <col min="3" max="3" width="20.54296875" style="10" customWidth="1"/>
    <col min="4" max="4" width="22.453125" style="10" customWidth="1"/>
    <col min="5" max="5" width="19.36328125" style="10" customWidth="1"/>
    <col min="6" max="6" width="32.453125" style="10" customWidth="1"/>
    <col min="7" max="8" width="9.7265625" style="10" customWidth="1"/>
    <col min="9" max="9" width="9.54296875" style="10" customWidth="1"/>
    <col min="10" max="10" width="8.7265625" style="10"/>
    <col min="11" max="11" width="11.26953125" style="10" customWidth="1"/>
    <col min="12" max="12" width="11.26953125" style="18" customWidth="1"/>
    <col min="13" max="16384" width="8.7265625" style="10"/>
  </cols>
  <sheetData>
    <row r="1" spans="1:11" ht="18.5" x14ac:dyDescent="0.55000000000000004">
      <c r="A1" s="25" t="s">
        <v>96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ht="14.5" customHeight="1" x14ac:dyDescent="0.25">
      <c r="H3" s="22" t="s">
        <v>97</v>
      </c>
    </row>
    <row r="4" spans="1:11" ht="14.5" x14ac:dyDescent="0.35">
      <c r="B4" s="26"/>
      <c r="C4" s="26"/>
      <c r="D4" s="26"/>
      <c r="E4" s="26"/>
      <c r="F4" s="26"/>
      <c r="G4" s="26"/>
      <c r="H4" s="22" t="s">
        <v>98</v>
      </c>
      <c r="I4"/>
    </row>
    <row r="5" spans="1:11" ht="14.5" x14ac:dyDescent="0.35">
      <c r="B5"/>
      <c r="C5"/>
      <c r="D5"/>
      <c r="E5"/>
      <c r="F5"/>
      <c r="G5"/>
      <c r="H5"/>
      <c r="I5"/>
    </row>
    <row r="6" spans="1:11" ht="33" customHeight="1" x14ac:dyDescent="0.25">
      <c r="A6" s="27" t="s">
        <v>108</v>
      </c>
      <c r="B6" s="8" t="s">
        <v>107</v>
      </c>
      <c r="C6" s="28" t="s">
        <v>136</v>
      </c>
      <c r="D6" s="28"/>
      <c r="E6" s="28"/>
      <c r="F6" s="28"/>
      <c r="G6" s="28"/>
      <c r="H6" s="28"/>
      <c r="I6" s="28"/>
      <c r="J6" s="28"/>
      <c r="K6" s="28"/>
    </row>
    <row r="7" spans="1:11" ht="13.5" customHeight="1" x14ac:dyDescent="0.25">
      <c r="A7" s="27"/>
      <c r="B7" s="8"/>
      <c r="C7" s="29"/>
      <c r="D7" s="29"/>
      <c r="E7" s="29"/>
      <c r="F7" s="29"/>
      <c r="G7" s="29"/>
      <c r="H7" s="29"/>
      <c r="I7" s="29"/>
      <c r="J7" s="29"/>
      <c r="K7" s="29"/>
    </row>
    <row r="8" spans="1:11" s="16" customFormat="1" ht="13.5" customHeight="1" x14ac:dyDescent="0.35">
      <c r="A8" s="30" t="s">
        <v>131</v>
      </c>
      <c r="B8" s="30"/>
      <c r="C8" s="31" t="s">
        <v>99</v>
      </c>
      <c r="D8" s="31"/>
      <c r="E8" s="32" t="s">
        <v>133</v>
      </c>
      <c r="F8" s="31" t="s">
        <v>100</v>
      </c>
      <c r="G8" s="31"/>
      <c r="H8" s="31"/>
      <c r="I8" s="32" t="s">
        <v>101</v>
      </c>
      <c r="J8" s="31" t="s">
        <v>102</v>
      </c>
      <c r="K8" s="31"/>
    </row>
    <row r="9" spans="1:11" s="16" customFormat="1" ht="4" customHeight="1" x14ac:dyDescent="0.35">
      <c r="A9" s="41"/>
      <c r="B9" s="41"/>
      <c r="C9" s="42"/>
      <c r="D9" s="42"/>
      <c r="E9" s="32"/>
      <c r="F9" s="42"/>
      <c r="G9" s="42"/>
      <c r="H9" s="42"/>
      <c r="I9" s="32"/>
      <c r="J9" s="42"/>
      <c r="K9" s="42"/>
    </row>
    <row r="10" spans="1:11" ht="13.5" customHeight="1" x14ac:dyDescent="0.25">
      <c r="A10" s="33" t="s">
        <v>109</v>
      </c>
      <c r="B10" s="33"/>
      <c r="C10" s="34" t="s">
        <v>103</v>
      </c>
      <c r="D10" s="34"/>
      <c r="E10" s="34"/>
      <c r="F10" s="34"/>
      <c r="G10" s="40" t="s">
        <v>110</v>
      </c>
      <c r="H10" s="40"/>
      <c r="I10" s="34" t="s">
        <v>111</v>
      </c>
      <c r="J10" s="34"/>
      <c r="K10" s="34"/>
    </row>
    <row r="11" spans="1:11" ht="4" customHeight="1" x14ac:dyDescent="0.25">
      <c r="A11" s="35"/>
      <c r="B11" s="35"/>
      <c r="C11" s="36"/>
      <c r="D11" s="36"/>
      <c r="E11" s="36"/>
      <c r="F11" s="36"/>
      <c r="G11" s="36"/>
      <c r="H11" s="37"/>
      <c r="I11" s="36"/>
      <c r="J11" s="38"/>
      <c r="K11" s="38"/>
    </row>
    <row r="12" spans="1:11" ht="13.5" customHeight="1" x14ac:dyDescent="0.25">
      <c r="A12" s="33" t="s">
        <v>112</v>
      </c>
      <c r="B12" s="33"/>
      <c r="C12" s="33"/>
      <c r="D12" s="36"/>
      <c r="E12" s="36"/>
      <c r="F12" s="36"/>
      <c r="G12" s="36"/>
      <c r="H12" s="36"/>
      <c r="I12" s="36"/>
      <c r="J12" s="38"/>
      <c r="K12" s="38"/>
    </row>
    <row r="13" spans="1:11" ht="4" customHeight="1" x14ac:dyDescent="0.25">
      <c r="A13" s="35"/>
      <c r="B13" s="35"/>
      <c r="C13" s="35"/>
      <c r="D13" s="36"/>
      <c r="E13" s="36"/>
      <c r="F13" s="36"/>
      <c r="G13" s="36"/>
      <c r="H13" s="36"/>
      <c r="I13" s="36"/>
      <c r="J13" s="38"/>
      <c r="K13" s="38"/>
    </row>
    <row r="14" spans="1:11" ht="13.5" customHeight="1" x14ac:dyDescent="0.25">
      <c r="A14" s="33" t="s">
        <v>113</v>
      </c>
      <c r="B14" s="33"/>
      <c r="C14" s="34" t="s">
        <v>103</v>
      </c>
      <c r="D14" s="34"/>
      <c r="E14" s="34"/>
      <c r="F14" s="34"/>
      <c r="G14" s="40" t="s">
        <v>110</v>
      </c>
      <c r="H14" s="40"/>
      <c r="I14" s="34" t="s">
        <v>111</v>
      </c>
      <c r="J14" s="34"/>
      <c r="K14" s="34"/>
    </row>
    <row r="15" spans="1:11" ht="8" customHeight="1" x14ac:dyDescent="0.25">
      <c r="A15" s="39"/>
      <c r="B15" s="35"/>
      <c r="C15" s="35"/>
      <c r="D15" s="35"/>
      <c r="E15" s="35"/>
      <c r="F15" s="36"/>
      <c r="G15" s="36"/>
      <c r="H15" s="36"/>
      <c r="I15" s="36"/>
      <c r="J15" s="38"/>
      <c r="K15" s="38"/>
    </row>
    <row r="16" spans="1:11" ht="18.5" x14ac:dyDescent="0.25">
      <c r="A16" s="21" t="s">
        <v>104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2" ht="40.5" customHeight="1" x14ac:dyDescent="0.25">
      <c r="A17" s="47" t="s">
        <v>114</v>
      </c>
      <c r="B17" s="24" t="s">
        <v>116</v>
      </c>
      <c r="C17" s="24"/>
      <c r="D17" s="24"/>
      <c r="E17" s="24"/>
      <c r="F17" s="24"/>
      <c r="G17" s="24"/>
      <c r="H17" s="24"/>
      <c r="I17" s="24"/>
      <c r="J17" s="24"/>
      <c r="K17" s="24"/>
    </row>
    <row r="18" spans="1:12" ht="8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2" ht="18.5" x14ac:dyDescent="0.25">
      <c r="A19" s="21" t="s">
        <v>104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2" x14ac:dyDescent="0.25">
      <c r="A20" s="43" t="s">
        <v>105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2" x14ac:dyDescent="0.25">
      <c r="A21" s="44" t="s">
        <v>106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2" ht="8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2" ht="28" customHeight="1" x14ac:dyDescent="0.25">
      <c r="A23" s="47" t="s">
        <v>114</v>
      </c>
      <c r="B23" s="24" t="s">
        <v>115</v>
      </c>
      <c r="C23" s="24"/>
      <c r="D23" s="24"/>
      <c r="E23" s="24"/>
      <c r="F23" s="24"/>
      <c r="G23" s="24"/>
      <c r="H23" s="24"/>
      <c r="I23" s="24"/>
      <c r="J23" s="24"/>
      <c r="K23" s="24"/>
    </row>
    <row r="24" spans="1:12" ht="4" customHeight="1" x14ac:dyDescent="0.25"/>
    <row r="25" spans="1:12" ht="34.5" x14ac:dyDescent="0.25">
      <c r="A25" s="49" t="s">
        <v>39</v>
      </c>
      <c r="B25" s="49" t="s">
        <v>0</v>
      </c>
      <c r="C25" s="49" t="s">
        <v>1</v>
      </c>
      <c r="D25" s="49" t="s">
        <v>2</v>
      </c>
      <c r="E25" s="49" t="s">
        <v>3</v>
      </c>
      <c r="F25" s="49" t="s">
        <v>92</v>
      </c>
      <c r="G25" s="49" t="s">
        <v>4</v>
      </c>
      <c r="H25" s="49" t="s">
        <v>5</v>
      </c>
      <c r="I25" s="49" t="s">
        <v>6</v>
      </c>
      <c r="J25" s="49" t="s">
        <v>7</v>
      </c>
      <c r="K25" s="49" t="s">
        <v>8</v>
      </c>
      <c r="L25" s="55" t="s">
        <v>117</v>
      </c>
    </row>
    <row r="26" spans="1:12" s="16" customFormat="1" ht="11.5" customHeight="1" x14ac:dyDescent="0.35">
      <c r="A26" s="11"/>
      <c r="B26" s="12"/>
      <c r="C26" s="12"/>
      <c r="D26" s="12"/>
      <c r="E26" s="12"/>
      <c r="F26" s="12"/>
      <c r="G26" s="13"/>
      <c r="H26" s="13"/>
      <c r="I26" s="14"/>
      <c r="J26" s="60">
        <f>+IF(B26=Foglio2!$A$2,_xlfn.XLOOKUP(C26,Cineaudiovisivo,CSOCAV),+IF(B26=Foglio2!$A$3,_xlfn.XLOOKUP(C26,Generici,CSOgenerici),+IF(B26=Foglio2!$A$4,_xlfn.XLOOKUP(C26,Troupes45,CSOTroupes45),+IF(B26=Foglio2!$A$5,_xlfn.XLOOKUP(C26,Troupes52,CSOTroupes52),0))))</f>
        <v>0</v>
      </c>
      <c r="K26" s="61">
        <f>+I26*J26</f>
        <v>0</v>
      </c>
      <c r="L26" s="56">
        <f>+IF(F26&lt;&gt;"",+K26,0)</f>
        <v>0</v>
      </c>
    </row>
    <row r="27" spans="1:12" s="16" customFormat="1" ht="11.5" customHeight="1" x14ac:dyDescent="0.35">
      <c r="A27" s="11"/>
      <c r="B27" s="12"/>
      <c r="C27" s="12"/>
      <c r="D27" s="12"/>
      <c r="E27" s="12"/>
      <c r="F27" s="12"/>
      <c r="G27" s="13"/>
      <c r="H27" s="13"/>
      <c r="I27" s="14"/>
      <c r="J27" s="60">
        <f>+IF(B27=Foglio2!$A$2,_xlfn.XLOOKUP(C27,Cineaudiovisivo,CSOCAV),+IF(B27=Foglio2!$A$3,_xlfn.XLOOKUP(C27,Generici,CSOgenerici),+IF(B27=Foglio2!$A$4,_xlfn.XLOOKUP(C27,Troupes45,CSOTroupes45),+IF(B27=Foglio2!$A$5,_xlfn.XLOOKUP(C27,Troupes52,CSOTroupes52),0))))</f>
        <v>0</v>
      </c>
      <c r="K27" s="61">
        <f t="shared" ref="K27:K47" si="0">+I27*J27</f>
        <v>0</v>
      </c>
      <c r="L27" s="56">
        <f>+IF(F27&lt;&gt;"",+K27,0)</f>
        <v>0</v>
      </c>
    </row>
    <row r="28" spans="1:12" s="17" customFormat="1" ht="11.5" customHeight="1" x14ac:dyDescent="0.35">
      <c r="A28" s="50" t="s">
        <v>41</v>
      </c>
      <c r="B28" s="51"/>
      <c r="C28" s="51"/>
      <c r="D28" s="51"/>
      <c r="E28" s="51"/>
      <c r="F28" s="51"/>
      <c r="G28" s="51"/>
      <c r="H28" s="52"/>
      <c r="I28" s="53">
        <f>+SUM(I26:I27)</f>
        <v>0</v>
      </c>
      <c r="J28" s="54" t="e">
        <f>+K28/I28</f>
        <v>#DIV/0!</v>
      </c>
      <c r="K28" s="53">
        <f>+SUM(K26:K27)</f>
        <v>0</v>
      </c>
      <c r="L28" s="57">
        <f>+SUM(L26:L27)</f>
        <v>0</v>
      </c>
    </row>
    <row r="29" spans="1:12" s="16" customFormat="1" x14ac:dyDescent="0.35">
      <c r="A29" s="11"/>
      <c r="B29" s="12"/>
      <c r="C29" s="12"/>
      <c r="D29" s="12"/>
      <c r="E29" s="12"/>
      <c r="F29" s="12"/>
      <c r="G29" s="13"/>
      <c r="H29" s="13"/>
      <c r="I29" s="14"/>
      <c r="J29" s="60">
        <f>+IF(B29=Foglio2!$A$2,_xlfn.XLOOKUP(C29,Cineaudiovisivo,CSOCAV),+IF(B29=Foglio2!$A$3,_xlfn.XLOOKUP(C29,Generici,CSOgenerici),+IF(B29=Foglio2!$A$4,_xlfn.XLOOKUP(C29,Troupes45,CSOTroupes45),+IF(B29=Foglio2!$A$5,_xlfn.XLOOKUP(C29,Troupes52,CSOTroupes52),0))))</f>
        <v>0</v>
      </c>
      <c r="K29" s="61">
        <f t="shared" si="0"/>
        <v>0</v>
      </c>
      <c r="L29" s="56">
        <f>+IF(F29&lt;&gt;"",+K29,0)</f>
        <v>0</v>
      </c>
    </row>
    <row r="30" spans="1:12" s="16" customFormat="1" x14ac:dyDescent="0.35">
      <c r="A30" s="11"/>
      <c r="B30" s="12"/>
      <c r="C30" s="12"/>
      <c r="D30" s="12"/>
      <c r="E30" s="12"/>
      <c r="F30" s="12"/>
      <c r="G30" s="13"/>
      <c r="H30" s="13"/>
      <c r="I30" s="14"/>
      <c r="J30" s="60">
        <f>+IF(B30=Foglio2!$A$2,_xlfn.XLOOKUP(C30,Cineaudiovisivo,CSOCAV),+IF(B30=Foglio2!$A$3,_xlfn.XLOOKUP(C30,Generici,CSOgenerici),+IF(B30=Foglio2!$A$4,_xlfn.XLOOKUP(C30,Troupes45,CSOTroupes45),+IF(B30=Foglio2!$A$5,_xlfn.XLOOKUP(C30,Troupes52,CSOTroupes52),0))))</f>
        <v>0</v>
      </c>
      <c r="K30" s="61">
        <f t="shared" si="0"/>
        <v>0</v>
      </c>
      <c r="L30" s="56">
        <f>+IF(F30&lt;&gt;"",+K30,0)</f>
        <v>0</v>
      </c>
    </row>
    <row r="31" spans="1:12" s="17" customFormat="1" ht="11.5" customHeight="1" x14ac:dyDescent="0.35">
      <c r="A31" s="50" t="s">
        <v>67</v>
      </c>
      <c r="B31" s="51"/>
      <c r="C31" s="51"/>
      <c r="D31" s="51"/>
      <c r="E31" s="51"/>
      <c r="F31" s="51"/>
      <c r="G31" s="51"/>
      <c r="H31" s="52"/>
      <c r="I31" s="53">
        <f>+SUM(I29:I30)</f>
        <v>0</v>
      </c>
      <c r="J31" s="54" t="e">
        <f>+K31/I31</f>
        <v>#DIV/0!</v>
      </c>
      <c r="K31" s="53">
        <f>+SUM(K29:K30)</f>
        <v>0</v>
      </c>
      <c r="L31" s="57">
        <f>+SUM(L29:L30)</f>
        <v>0</v>
      </c>
    </row>
    <row r="32" spans="1:12" s="16" customFormat="1" x14ac:dyDescent="0.35">
      <c r="A32" s="11"/>
      <c r="B32" s="12"/>
      <c r="C32" s="12"/>
      <c r="D32" s="12"/>
      <c r="E32" s="12"/>
      <c r="F32" s="12"/>
      <c r="G32" s="13"/>
      <c r="H32" s="13"/>
      <c r="I32" s="14"/>
      <c r="J32" s="60">
        <f>+IF(B32=Foglio2!$A$2,_xlfn.XLOOKUP(C32,Cineaudiovisivo,CSOCAV),+IF(B32=Foglio2!$A$3,_xlfn.XLOOKUP(C32,Generici,CSOgenerici),+IF(B32=Foglio2!$A$4,_xlfn.XLOOKUP(C32,Troupes45,CSOTroupes45),+IF(B32=Foglio2!$A$5,_xlfn.XLOOKUP(C32,Troupes52,CSOTroupes52),0))))</f>
        <v>0</v>
      </c>
      <c r="K32" s="61">
        <f t="shared" si="0"/>
        <v>0</v>
      </c>
      <c r="L32" s="56">
        <f>+IF(F32&lt;&gt;"",+K32,0)</f>
        <v>0</v>
      </c>
    </row>
    <row r="33" spans="1:12" s="16" customFormat="1" x14ac:dyDescent="0.35">
      <c r="A33" s="11"/>
      <c r="B33" s="12"/>
      <c r="C33" s="12"/>
      <c r="D33" s="12"/>
      <c r="E33" s="12"/>
      <c r="F33" s="12"/>
      <c r="G33" s="13"/>
      <c r="H33" s="13"/>
      <c r="I33" s="14"/>
      <c r="J33" s="60">
        <f>+IF(B33=Foglio2!$A$2,_xlfn.XLOOKUP(C33,Cineaudiovisivo,CSOCAV),+IF(B33=Foglio2!$A$3,_xlfn.XLOOKUP(C33,Generici,CSOgenerici),+IF(B33=Foglio2!$A$4,_xlfn.XLOOKUP(C33,Troupes45,CSOTroupes45),+IF(B33=Foglio2!$A$5,_xlfn.XLOOKUP(C33,Troupes52,CSOTroupes52),0))))</f>
        <v>0</v>
      </c>
      <c r="K33" s="61">
        <f t="shared" si="0"/>
        <v>0</v>
      </c>
      <c r="L33" s="56">
        <f>+IF(F33&lt;&gt;"",+K33,0)</f>
        <v>0</v>
      </c>
    </row>
    <row r="34" spans="1:12" s="17" customFormat="1" ht="11.5" customHeight="1" x14ac:dyDescent="0.35">
      <c r="A34" s="50" t="s">
        <v>68</v>
      </c>
      <c r="B34" s="51"/>
      <c r="C34" s="51"/>
      <c r="D34" s="51"/>
      <c r="E34" s="51"/>
      <c r="F34" s="51"/>
      <c r="G34" s="51"/>
      <c r="H34" s="52"/>
      <c r="I34" s="53">
        <f>+SUM(I32:I33)</f>
        <v>0</v>
      </c>
      <c r="J34" s="54" t="e">
        <f>+K34/I34</f>
        <v>#DIV/0!</v>
      </c>
      <c r="K34" s="53">
        <f>+SUM(K32:K33)</f>
        <v>0</v>
      </c>
      <c r="L34" s="57">
        <f>+SUM(L32:L33)</f>
        <v>0</v>
      </c>
    </row>
    <row r="35" spans="1:12" s="16" customFormat="1" x14ac:dyDescent="0.35">
      <c r="A35" s="11"/>
      <c r="B35" s="12"/>
      <c r="C35" s="12"/>
      <c r="D35" s="12"/>
      <c r="E35" s="12"/>
      <c r="F35" s="12"/>
      <c r="G35" s="13"/>
      <c r="H35" s="13"/>
      <c r="I35" s="14"/>
      <c r="J35" s="60">
        <f>+IF(B35=Foglio2!$A$2,_xlfn.XLOOKUP(C35,Cineaudiovisivo,CSOCAV),+IF(B35=Foglio2!$A$3,_xlfn.XLOOKUP(C35,Generici,CSOgenerici),+IF(B35=Foglio2!$A$4,_xlfn.XLOOKUP(C35,Troupes45,CSOTroupes45),+IF(B35=Foglio2!$A$5,_xlfn.XLOOKUP(C35,Troupes52,CSOTroupes52),0))))</f>
        <v>0</v>
      </c>
      <c r="K35" s="61">
        <f t="shared" si="0"/>
        <v>0</v>
      </c>
      <c r="L35" s="56">
        <f>+IF(F35&lt;&gt;"",+K35,0)</f>
        <v>0</v>
      </c>
    </row>
    <row r="36" spans="1:12" s="16" customFormat="1" x14ac:dyDescent="0.35">
      <c r="A36" s="11"/>
      <c r="B36" s="12"/>
      <c r="C36" s="12"/>
      <c r="D36" s="12"/>
      <c r="E36" s="12"/>
      <c r="F36" s="12"/>
      <c r="G36" s="13"/>
      <c r="H36" s="13"/>
      <c r="I36" s="14"/>
      <c r="J36" s="60">
        <f>+IF(B36=Foglio2!$A$2,_xlfn.XLOOKUP(C36,Cineaudiovisivo,CSOCAV),+IF(B36=Foglio2!$A$3,_xlfn.XLOOKUP(C36,Generici,CSOgenerici),+IF(B36=Foglio2!$A$4,_xlfn.XLOOKUP(C36,Troupes45,CSOTroupes45),+IF(B36=Foglio2!$A$5,_xlfn.XLOOKUP(C36,Troupes52,CSOTroupes52),0))))</f>
        <v>0</v>
      </c>
      <c r="K36" s="61">
        <f t="shared" si="0"/>
        <v>0</v>
      </c>
      <c r="L36" s="56">
        <f>+IF(F36&lt;&gt;"",+K36,0)</f>
        <v>0</v>
      </c>
    </row>
    <row r="37" spans="1:12" s="17" customFormat="1" ht="11.5" customHeight="1" x14ac:dyDescent="0.35">
      <c r="A37" s="50" t="s">
        <v>70</v>
      </c>
      <c r="B37" s="51"/>
      <c r="C37" s="51"/>
      <c r="D37" s="51"/>
      <c r="E37" s="51"/>
      <c r="F37" s="51"/>
      <c r="G37" s="51"/>
      <c r="H37" s="52"/>
      <c r="I37" s="53">
        <f>+SUM(I35:I36)</f>
        <v>0</v>
      </c>
      <c r="J37" s="54" t="e">
        <f>+K37/I37</f>
        <v>#DIV/0!</v>
      </c>
      <c r="K37" s="53">
        <f>+SUM(K35:K36)</f>
        <v>0</v>
      </c>
      <c r="L37" s="57">
        <f>+SUM(L35:L36)</f>
        <v>0</v>
      </c>
    </row>
    <row r="38" spans="1:12" s="16" customFormat="1" x14ac:dyDescent="0.35">
      <c r="A38" s="11"/>
      <c r="B38" s="12"/>
      <c r="C38" s="12"/>
      <c r="D38" s="12"/>
      <c r="E38" s="12"/>
      <c r="F38" s="12"/>
      <c r="G38" s="13"/>
      <c r="H38" s="13"/>
      <c r="I38" s="14"/>
      <c r="J38" s="60">
        <f>+IF(B38=Foglio2!$A$2,_xlfn.XLOOKUP(C38,Cineaudiovisivo,CSOCAV),+IF(B38=Foglio2!$A$3,_xlfn.XLOOKUP(C38,Generici,CSOgenerici),+IF(B38=Foglio2!$A$4,_xlfn.XLOOKUP(C38,Troupes45,CSOTroupes45),+IF(B38=Foglio2!$A$5,_xlfn.XLOOKUP(C38,Troupes52,CSOTroupes52),0))))</f>
        <v>0</v>
      </c>
      <c r="K38" s="61">
        <f t="shared" si="0"/>
        <v>0</v>
      </c>
      <c r="L38" s="56">
        <f>+IF(F38&lt;&gt;"",+K38,0)</f>
        <v>0</v>
      </c>
    </row>
    <row r="39" spans="1:12" s="16" customFormat="1" x14ac:dyDescent="0.35">
      <c r="A39" s="11"/>
      <c r="B39" s="12"/>
      <c r="C39" s="12"/>
      <c r="D39" s="12"/>
      <c r="E39" s="12"/>
      <c r="F39" s="12"/>
      <c r="G39" s="13"/>
      <c r="H39" s="13"/>
      <c r="I39" s="14"/>
      <c r="J39" s="60">
        <f>+IF(B39=Foglio2!$A$2,_xlfn.XLOOKUP(C39,Cineaudiovisivo,CSOCAV),+IF(B39=Foglio2!$A$3,_xlfn.XLOOKUP(C39,Generici,CSOgenerici),+IF(B39=Foglio2!$A$4,_xlfn.XLOOKUP(C39,Troupes45,CSOTroupes45),+IF(B39=Foglio2!$A$5,_xlfn.XLOOKUP(C39,Troupes52,CSOTroupes52),0))))</f>
        <v>0</v>
      </c>
      <c r="K39" s="61">
        <f t="shared" si="0"/>
        <v>0</v>
      </c>
      <c r="L39" s="56">
        <f>+IF(F39&lt;&gt;"",+K39,0)</f>
        <v>0</v>
      </c>
    </row>
    <row r="40" spans="1:12" s="17" customFormat="1" ht="11.5" customHeight="1" x14ac:dyDescent="0.35">
      <c r="A40" s="50" t="s">
        <v>49</v>
      </c>
      <c r="B40" s="51"/>
      <c r="C40" s="51"/>
      <c r="D40" s="51"/>
      <c r="E40" s="51"/>
      <c r="F40" s="51"/>
      <c r="G40" s="51"/>
      <c r="H40" s="52"/>
      <c r="I40" s="53">
        <f>+SUM(I38:I39)</f>
        <v>0</v>
      </c>
      <c r="J40" s="54" t="e">
        <f>+K40/I40</f>
        <v>#DIV/0!</v>
      </c>
      <c r="K40" s="53">
        <f>+SUM(K38:K39)</f>
        <v>0</v>
      </c>
      <c r="L40" s="57">
        <f>+SUM(L38:L39)</f>
        <v>0</v>
      </c>
    </row>
    <row r="41" spans="1:12" s="16" customFormat="1" x14ac:dyDescent="0.35">
      <c r="A41" s="11"/>
      <c r="B41" s="12"/>
      <c r="C41" s="12"/>
      <c r="D41" s="12"/>
      <c r="E41" s="12"/>
      <c r="F41" s="12"/>
      <c r="G41" s="13"/>
      <c r="H41" s="13"/>
      <c r="I41" s="14"/>
      <c r="J41" s="60">
        <f>+IF(B41=Foglio2!$A$2,_xlfn.XLOOKUP(C41,Cineaudiovisivo,CSOCAV),+IF(B41=Foglio2!$A$3,_xlfn.XLOOKUP(C41,Generici,CSOgenerici),+IF(B41=Foglio2!$A$4,_xlfn.XLOOKUP(C41,Troupes45,CSOTroupes45),+IF(B41=Foglio2!$A$5,_xlfn.XLOOKUP(C41,Troupes52,CSOTroupes52),0))))</f>
        <v>0</v>
      </c>
      <c r="K41" s="61">
        <f t="shared" si="0"/>
        <v>0</v>
      </c>
      <c r="L41" s="56">
        <f>+IF(F41&lt;&gt;"",+K41,0)</f>
        <v>0</v>
      </c>
    </row>
    <row r="42" spans="1:12" s="16" customFormat="1" x14ac:dyDescent="0.35">
      <c r="A42" s="11"/>
      <c r="B42" s="12"/>
      <c r="C42" s="12"/>
      <c r="D42" s="12"/>
      <c r="E42" s="12"/>
      <c r="F42" s="12"/>
      <c r="G42" s="13"/>
      <c r="H42" s="13"/>
      <c r="I42" s="14"/>
      <c r="J42" s="60">
        <f>+IF(B42=Foglio2!$A$2,_xlfn.XLOOKUP(C42,Cineaudiovisivo,CSOCAV),+IF(B42=Foglio2!$A$3,_xlfn.XLOOKUP(C42,Generici,CSOgenerici),+IF(B42=Foglio2!$A$4,_xlfn.XLOOKUP(C42,Troupes45,CSOTroupes45),+IF(B42=Foglio2!$A$5,_xlfn.XLOOKUP(C42,Troupes52,CSOTroupes52),0))))</f>
        <v>0</v>
      </c>
      <c r="K42" s="61">
        <f t="shared" si="0"/>
        <v>0</v>
      </c>
      <c r="L42" s="56">
        <f>+IF(F42&lt;&gt;"",+K42,0)</f>
        <v>0</v>
      </c>
    </row>
    <row r="43" spans="1:12" s="17" customFormat="1" ht="11.5" customHeight="1" x14ac:dyDescent="0.35">
      <c r="A43" s="50" t="s">
        <v>62</v>
      </c>
      <c r="B43" s="51"/>
      <c r="C43" s="51"/>
      <c r="D43" s="51"/>
      <c r="E43" s="51"/>
      <c r="F43" s="51"/>
      <c r="G43" s="51"/>
      <c r="H43" s="52"/>
      <c r="I43" s="53">
        <f>+SUM(I41:I42)</f>
        <v>0</v>
      </c>
      <c r="J43" s="54" t="e">
        <f>+K43/I43</f>
        <v>#DIV/0!</v>
      </c>
      <c r="K43" s="53">
        <f>+SUM(K41:K42)</f>
        <v>0</v>
      </c>
      <c r="L43" s="57">
        <f>+SUM(L41:L42)</f>
        <v>0</v>
      </c>
    </row>
    <row r="44" spans="1:12" s="17" customFormat="1" ht="11.5" customHeight="1" x14ac:dyDescent="0.35">
      <c r="A44" s="50" t="s">
        <v>40</v>
      </c>
      <c r="B44" s="51"/>
      <c r="C44" s="51"/>
      <c r="D44" s="51"/>
      <c r="E44" s="51"/>
      <c r="F44" s="52"/>
      <c r="G44" s="66">
        <f>MIN(G26:G42)</f>
        <v>0</v>
      </c>
      <c r="H44" s="66">
        <f>MAX(H26:H42)</f>
        <v>0</v>
      </c>
      <c r="I44" s="53">
        <f>+I28+I31+I34+I37+I40+I43</f>
        <v>0</v>
      </c>
      <c r="J44" s="54" t="e">
        <f>+K44/I44</f>
        <v>#DIV/0!</v>
      </c>
      <c r="K44" s="53">
        <f>+K28+K31+K34+K37+K40+K43</f>
        <v>0</v>
      </c>
      <c r="L44" s="57">
        <f>+L28+L31+L34+L37+L40+L43</f>
        <v>0</v>
      </c>
    </row>
    <row r="45" spans="1:12" s="16" customFormat="1" ht="11.5" customHeight="1" x14ac:dyDescent="0.35">
      <c r="A45" s="63" t="s">
        <v>93</v>
      </c>
      <c r="B45" s="64"/>
      <c r="C45" s="64"/>
      <c r="D45" s="64"/>
      <c r="E45" s="64"/>
      <c r="F45" s="64"/>
      <c r="G45" s="64"/>
      <c r="H45" s="64"/>
      <c r="I45" s="64"/>
      <c r="J45" s="65"/>
      <c r="K45" s="61">
        <f>+L44</f>
        <v>0</v>
      </c>
      <c r="L45" s="56"/>
    </row>
    <row r="46" spans="1:12" s="16" customFormat="1" ht="11.5" customHeight="1" x14ac:dyDescent="0.35">
      <c r="A46" s="63" t="s">
        <v>94</v>
      </c>
      <c r="B46" s="64"/>
      <c r="C46" s="64"/>
      <c r="D46" s="64"/>
      <c r="E46" s="64"/>
      <c r="F46" s="64"/>
      <c r="G46" s="64"/>
      <c r="H46" s="64"/>
      <c r="I46" s="64"/>
      <c r="J46" s="65"/>
      <c r="K46" s="61">
        <f>+K44-K45</f>
        <v>0</v>
      </c>
      <c r="L46" s="56"/>
    </row>
    <row r="47" spans="1:12" s="16" customFormat="1" ht="11.5" customHeight="1" x14ac:dyDescent="0.35">
      <c r="A47" s="63" t="s">
        <v>95</v>
      </c>
      <c r="B47" s="64"/>
      <c r="C47" s="64"/>
      <c r="D47" s="64"/>
      <c r="E47" s="64"/>
      <c r="F47" s="64"/>
      <c r="G47" s="64"/>
      <c r="H47" s="64"/>
      <c r="I47" s="64"/>
      <c r="J47" s="65"/>
      <c r="K47" s="15">
        <f t="shared" si="0"/>
        <v>0</v>
      </c>
      <c r="L47" s="58"/>
    </row>
    <row r="48" spans="1:12" s="17" customFormat="1" ht="11.5" customHeight="1" x14ac:dyDescent="0.35">
      <c r="A48" s="50" t="s">
        <v>119</v>
      </c>
      <c r="B48" s="51"/>
      <c r="C48" s="51"/>
      <c r="D48" s="51"/>
      <c r="E48" s="51"/>
      <c r="F48" s="51"/>
      <c r="G48" s="51"/>
      <c r="H48" s="51"/>
      <c r="I48" s="51"/>
      <c r="J48" s="52"/>
      <c r="K48" s="62">
        <f>+K44-K47</f>
        <v>0</v>
      </c>
      <c r="L48" s="59"/>
    </row>
    <row r="49" spans="1:11" ht="8" customHeight="1" x14ac:dyDescent="0.25"/>
    <row r="50" spans="1:11" ht="13.5" customHeight="1" x14ac:dyDescent="0.25">
      <c r="A50" s="47" t="s">
        <v>114</v>
      </c>
      <c r="B50" s="30" t="s">
        <v>118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8" customHeight="1" x14ac:dyDescent="0.25">
      <c r="B51" s="41"/>
    </row>
    <row r="52" spans="1:11" ht="13" x14ac:dyDescent="0.25">
      <c r="A52" s="47" t="s">
        <v>114</v>
      </c>
      <c r="B52" s="30" t="s">
        <v>120</v>
      </c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8" customHeight="1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13" x14ac:dyDescent="0.25">
      <c r="A54" s="47" t="s">
        <v>114</v>
      </c>
      <c r="B54" s="30" t="s">
        <v>121</v>
      </c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2.5" x14ac:dyDescent="0.25">
      <c r="B55" s="41"/>
    </row>
    <row r="56" spans="1:11" ht="18.5" x14ac:dyDescent="0.25">
      <c r="A56" s="21" t="s">
        <v>122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8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13" x14ac:dyDescent="0.25">
      <c r="A58" s="47" t="s">
        <v>114</v>
      </c>
      <c r="B58" s="30" t="s">
        <v>125</v>
      </c>
      <c r="C58" s="30"/>
      <c r="D58" s="30"/>
      <c r="E58" s="30"/>
      <c r="F58" s="30"/>
      <c r="G58" s="30"/>
      <c r="H58" s="30"/>
      <c r="I58" s="30"/>
      <c r="J58" s="30"/>
      <c r="K58" s="30"/>
    </row>
    <row r="59" spans="1:11" ht="8" customHeight="1" x14ac:dyDescent="0.25">
      <c r="A59" s="20"/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ht="13" x14ac:dyDescent="0.25">
      <c r="G60" s="23" t="s">
        <v>123</v>
      </c>
    </row>
    <row r="61" spans="1:11" ht="12.5" x14ac:dyDescent="0.25">
      <c r="G61" s="48" t="s">
        <v>124</v>
      </c>
    </row>
  </sheetData>
  <mergeCells count="38">
    <mergeCell ref="A28:H28"/>
    <mergeCell ref="A43:H43"/>
    <mergeCell ref="A40:H40"/>
    <mergeCell ref="A37:H37"/>
    <mergeCell ref="A34:H34"/>
    <mergeCell ref="A31:H31"/>
    <mergeCell ref="B50:K50"/>
    <mergeCell ref="B52:K52"/>
    <mergeCell ref="B53:K53"/>
    <mergeCell ref="B58:K58"/>
    <mergeCell ref="B54:K54"/>
    <mergeCell ref="A56:K56"/>
    <mergeCell ref="A19:K19"/>
    <mergeCell ref="A20:K20"/>
    <mergeCell ref="A21:K21"/>
    <mergeCell ref="B17:K17"/>
    <mergeCell ref="B23:K23"/>
    <mergeCell ref="C14:F14"/>
    <mergeCell ref="G14:H14"/>
    <mergeCell ref="I14:K14"/>
    <mergeCell ref="A16:K16"/>
    <mergeCell ref="C10:F10"/>
    <mergeCell ref="A10:B10"/>
    <mergeCell ref="G10:H10"/>
    <mergeCell ref="I10:K10"/>
    <mergeCell ref="A12:C12"/>
    <mergeCell ref="C6:K6"/>
    <mergeCell ref="A8:B8"/>
    <mergeCell ref="C8:D8"/>
    <mergeCell ref="J8:K8"/>
    <mergeCell ref="F8:H8"/>
    <mergeCell ref="A14:B14"/>
    <mergeCell ref="A1:K1"/>
    <mergeCell ref="A48:J48"/>
    <mergeCell ref="A44:F44"/>
    <mergeCell ref="A47:J47"/>
    <mergeCell ref="A45:J45"/>
    <mergeCell ref="A46:J46"/>
  </mergeCells>
  <dataValidations count="1">
    <dataValidation type="list" allowBlank="1" showInputMessage="1" showErrorMessage="1" sqref="C26:C27 C32:C33 C35:C36 C38:C39 C41:C42 C29:C30" xr:uid="{0A852734-EF6E-4945-AC16-78BD0BF32D3A}">
      <formula1>INDIRECT(B26)</formula1>
    </dataValidation>
  </dataValidations>
  <printOptions horizontalCentered="1"/>
  <pageMargins left="0.31496062992125984" right="0.31496062992125984" top="0.98425196850393704" bottom="0.35433070866141736" header="0.31496062992125984" footer="0.31496062992125984"/>
  <pageSetup paperSize="8" orientation="landscape" r:id="rId1"/>
  <headerFooter>
    <oddHeader>&amp;C&amp;"Gill Sans MT,Grassetto"&amp;12&amp;K008B39Programma FESR Lazio 2021-2027&amp;K002060
Avviso Cine Lazio International 2022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011C930-D5F3-44E7-AC40-9A0F7F6C7554}">
          <x14:formula1>
            <xm:f>Foglio2!$A$2:$A$5</xm:f>
          </x14:formula1>
          <xm:sqref>B26:B27 B32:B33 B35:B36 B38:B39 B41:B42 B29:B30</xm:sqref>
        </x14:dataValidation>
        <x14:dataValidation type="list" allowBlank="1" showInputMessage="1" showErrorMessage="1" xr:uid="{C7F226A0-357C-44E6-82CF-5562FF8F3BC1}">
          <x14:formula1>
            <xm:f>Foglio2!$J$2:$J$3</xm:f>
          </x14:formula1>
          <xm:sqref>A26:A27</xm:sqref>
        </x14:dataValidation>
        <x14:dataValidation type="list" allowBlank="1" showInputMessage="1" showErrorMessage="1" xr:uid="{CA739F25-057F-4E88-A58E-925A191ED655}">
          <x14:formula1>
            <xm:f>Foglio2!$L$2:$L$13</xm:f>
          </x14:formula1>
          <xm:sqref>A32:A33</xm:sqref>
        </x14:dataValidation>
        <x14:dataValidation type="list" allowBlank="1" showInputMessage="1" showErrorMessage="1" xr:uid="{ED4DD681-3D74-42AC-9B92-EC4AD4E77101}">
          <x14:formula1>
            <xm:f>Foglio2!$M$2:$M$9</xm:f>
          </x14:formula1>
          <xm:sqref>A35:A36</xm:sqref>
        </x14:dataValidation>
        <x14:dataValidation type="list" allowBlank="1" showInputMessage="1" showErrorMessage="1" xr:uid="{4259B92C-363B-45F7-B525-F212C1CE436B}">
          <x14:formula1>
            <xm:f>Foglio2!$N$2:$N$10</xm:f>
          </x14:formula1>
          <xm:sqref>A38:A39</xm:sqref>
        </x14:dataValidation>
        <x14:dataValidation type="list" allowBlank="1" showInputMessage="1" showErrorMessage="1" xr:uid="{CFE45D9D-0540-4E77-A552-5E73519D68D6}">
          <x14:formula1>
            <xm:f>Foglio2!$O$2:$O$3</xm:f>
          </x14:formula1>
          <xm:sqref>A41:A42</xm:sqref>
        </x14:dataValidation>
        <x14:dataValidation type="list" allowBlank="1" showInputMessage="1" showErrorMessage="1" xr:uid="{CBC295C0-A7D0-4D39-9755-C3C9E84D8F39}">
          <x14:formula1>
            <xm:f>Foglio2!$P$2:$P$3</xm:f>
          </x14:formula1>
          <xm:sqref>A8:B8</xm:sqref>
        </x14:dataValidation>
        <x14:dataValidation type="list" allowBlank="1" showInputMessage="1" showErrorMessage="1" xr:uid="{39D1AAF6-6F23-45C4-B698-45A5F7C3E5AC}">
          <x14:formula1>
            <xm:f>Foglio2!$Q$2:$Q$3</xm:f>
          </x14:formula1>
          <xm:sqref>E8</xm:sqref>
        </x14:dataValidation>
        <x14:dataValidation type="list" allowBlank="1" showInputMessage="1" showErrorMessage="1" xr:uid="{3224A867-1076-49DC-86F7-09C6E2408562}">
          <x14:formula1>
            <xm:f>Foglio2!$K$2:$K$4</xm:f>
          </x14:formula1>
          <xm:sqref>A29:A30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2E35-3788-454A-9EC6-024F9E51FB7B}">
  <dimension ref="A1:J57"/>
  <sheetViews>
    <sheetView topLeftCell="A22" zoomScale="80" zoomScaleNormal="80" workbookViewId="0">
      <selection activeCell="C6" sqref="C6:J6"/>
    </sheetView>
  </sheetViews>
  <sheetFormatPr defaultRowHeight="11.5" x14ac:dyDescent="0.25"/>
  <cols>
    <col min="1" max="1" width="5.08984375" style="10" customWidth="1"/>
    <col min="2" max="2" width="12.26953125" style="10" customWidth="1"/>
    <col min="3" max="3" width="20.54296875" style="10" customWidth="1"/>
    <col min="4" max="4" width="22.453125" style="10" customWidth="1"/>
    <col min="5" max="5" width="19.36328125" style="10" customWidth="1"/>
    <col min="6" max="7" width="9.7265625" style="10" customWidth="1"/>
    <col min="8" max="8" width="9.54296875" style="10" customWidth="1"/>
    <col min="9" max="9" width="8.7265625" style="10"/>
    <col min="10" max="10" width="11.26953125" style="10" customWidth="1"/>
    <col min="11" max="16384" width="8.7265625" style="10"/>
  </cols>
  <sheetData>
    <row r="1" spans="1:10" ht="18.5" x14ac:dyDescent="0.55000000000000004">
      <c r="A1" s="25" t="s">
        <v>96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4.5" customHeight="1" x14ac:dyDescent="0.25">
      <c r="G3" s="22" t="s">
        <v>97</v>
      </c>
    </row>
    <row r="4" spans="1:10" ht="14.5" x14ac:dyDescent="0.35">
      <c r="B4" s="26"/>
      <c r="C4" s="26"/>
      <c r="D4" s="26"/>
      <c r="E4" s="26"/>
      <c r="F4" s="26"/>
      <c r="G4" s="22" t="s">
        <v>98</v>
      </c>
      <c r="H4"/>
    </row>
    <row r="5" spans="1:10" ht="14.5" x14ac:dyDescent="0.35">
      <c r="B5"/>
      <c r="C5"/>
      <c r="D5"/>
      <c r="E5"/>
      <c r="F5"/>
      <c r="G5"/>
      <c r="H5"/>
    </row>
    <row r="6" spans="1:10" ht="44" customHeight="1" x14ac:dyDescent="0.25">
      <c r="A6" s="27" t="s">
        <v>108</v>
      </c>
      <c r="B6" s="8" t="s">
        <v>107</v>
      </c>
      <c r="C6" s="28" t="s">
        <v>135</v>
      </c>
      <c r="D6" s="28"/>
      <c r="E6" s="28"/>
      <c r="F6" s="28"/>
      <c r="G6" s="28"/>
      <c r="H6" s="28"/>
      <c r="I6" s="28"/>
      <c r="J6" s="28"/>
    </row>
    <row r="7" spans="1:10" ht="13.5" customHeight="1" x14ac:dyDescent="0.25">
      <c r="A7" s="27"/>
      <c r="B7" s="8"/>
      <c r="C7" s="29"/>
      <c r="D7" s="29"/>
      <c r="E7" s="29"/>
      <c r="F7" s="29"/>
      <c r="G7" s="29"/>
      <c r="H7" s="29"/>
      <c r="I7" s="29"/>
      <c r="J7" s="29"/>
    </row>
    <row r="8" spans="1:10" s="16" customFormat="1" ht="13.5" customHeight="1" x14ac:dyDescent="0.35">
      <c r="A8" s="30" t="s">
        <v>131</v>
      </c>
      <c r="B8" s="30"/>
      <c r="C8" s="31" t="s">
        <v>99</v>
      </c>
      <c r="D8" s="31"/>
      <c r="E8" s="32" t="s">
        <v>133</v>
      </c>
      <c r="F8" s="31" t="s">
        <v>100</v>
      </c>
      <c r="G8" s="31"/>
      <c r="H8" s="32" t="s">
        <v>101</v>
      </c>
      <c r="I8" s="31" t="s">
        <v>102</v>
      </c>
      <c r="J8" s="31"/>
    </row>
    <row r="9" spans="1:10" s="16" customFormat="1" ht="4" customHeight="1" x14ac:dyDescent="0.35">
      <c r="A9" s="41"/>
      <c r="B9" s="41"/>
      <c r="C9" s="42"/>
      <c r="D9" s="42"/>
      <c r="E9" s="32"/>
      <c r="F9" s="42"/>
      <c r="G9" s="42"/>
      <c r="H9" s="32"/>
      <c r="I9" s="42"/>
      <c r="J9" s="42"/>
    </row>
    <row r="10" spans="1:10" ht="13.5" customHeight="1" x14ac:dyDescent="0.25">
      <c r="A10" s="33" t="s">
        <v>109</v>
      </c>
      <c r="B10" s="33"/>
      <c r="C10" s="34" t="s">
        <v>103</v>
      </c>
      <c r="D10" s="34"/>
      <c r="E10" s="34"/>
      <c r="F10" s="40" t="s">
        <v>110</v>
      </c>
      <c r="G10" s="40"/>
      <c r="H10" s="34" t="s">
        <v>111</v>
      </c>
      <c r="I10" s="34"/>
      <c r="J10" s="34"/>
    </row>
    <row r="11" spans="1:10" ht="4" customHeight="1" x14ac:dyDescent="0.25">
      <c r="A11" s="35"/>
      <c r="B11" s="35"/>
      <c r="C11" s="36"/>
      <c r="D11" s="36"/>
      <c r="E11" s="36"/>
      <c r="F11" s="36"/>
      <c r="G11" s="37"/>
      <c r="H11" s="36"/>
      <c r="I11" s="38"/>
      <c r="J11" s="38"/>
    </row>
    <row r="12" spans="1:10" ht="13.5" customHeight="1" x14ac:dyDescent="0.25">
      <c r="A12" s="33" t="s">
        <v>112</v>
      </c>
      <c r="B12" s="33"/>
      <c r="C12" s="33"/>
      <c r="D12" s="36"/>
      <c r="E12" s="36"/>
      <c r="F12" s="36"/>
      <c r="G12" s="36"/>
      <c r="H12" s="36"/>
      <c r="I12" s="38"/>
      <c r="J12" s="38"/>
    </row>
    <row r="13" spans="1:10" ht="4" customHeight="1" x14ac:dyDescent="0.25">
      <c r="A13" s="35"/>
      <c r="B13" s="35"/>
      <c r="C13" s="35"/>
      <c r="D13" s="36"/>
      <c r="E13" s="36"/>
      <c r="F13" s="36"/>
      <c r="G13" s="36"/>
      <c r="H13" s="36"/>
      <c r="I13" s="38"/>
      <c r="J13" s="38"/>
    </row>
    <row r="14" spans="1:10" ht="13.5" customHeight="1" x14ac:dyDescent="0.25">
      <c r="A14" s="33" t="s">
        <v>113</v>
      </c>
      <c r="B14" s="33"/>
      <c r="C14" s="34" t="s">
        <v>103</v>
      </c>
      <c r="D14" s="34"/>
      <c r="E14" s="34"/>
      <c r="F14" s="40" t="s">
        <v>110</v>
      </c>
      <c r="G14" s="40"/>
      <c r="H14" s="34" t="s">
        <v>111</v>
      </c>
      <c r="I14" s="34"/>
      <c r="J14" s="34"/>
    </row>
    <row r="15" spans="1:10" ht="8" customHeight="1" x14ac:dyDescent="0.25">
      <c r="A15" s="39"/>
      <c r="B15" s="35"/>
      <c r="C15" s="35"/>
      <c r="D15" s="35"/>
      <c r="E15" s="35"/>
      <c r="F15" s="36"/>
      <c r="G15" s="36"/>
      <c r="H15" s="36"/>
      <c r="I15" s="38"/>
      <c r="J15" s="38"/>
    </row>
    <row r="16" spans="1:10" ht="18.5" x14ac:dyDescent="0.25">
      <c r="A16" s="21" t="s">
        <v>104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52" customHeight="1" x14ac:dyDescent="0.25">
      <c r="A17" s="47" t="s">
        <v>114</v>
      </c>
      <c r="B17" s="24" t="s">
        <v>116</v>
      </c>
      <c r="C17" s="24"/>
      <c r="D17" s="24"/>
      <c r="E17" s="24"/>
      <c r="F17" s="24"/>
      <c r="G17" s="24"/>
      <c r="H17" s="24"/>
      <c r="I17" s="24"/>
      <c r="J17" s="24"/>
    </row>
    <row r="18" spans="1:10" ht="8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8.5" x14ac:dyDescent="0.25">
      <c r="A19" s="21" t="s">
        <v>104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43" t="s">
        <v>105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4" t="s">
        <v>106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8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28" customHeight="1" x14ac:dyDescent="0.25">
      <c r="A23" s="47" t="s">
        <v>114</v>
      </c>
      <c r="B23" s="24" t="s">
        <v>134</v>
      </c>
      <c r="C23" s="24"/>
      <c r="D23" s="24"/>
      <c r="E23" s="24"/>
      <c r="F23" s="24"/>
      <c r="G23" s="24"/>
      <c r="H23" s="24"/>
      <c r="I23" s="24"/>
      <c r="J23" s="24"/>
    </row>
    <row r="24" spans="1:10" ht="4" customHeight="1" x14ac:dyDescent="0.25"/>
    <row r="25" spans="1:10" ht="34.5" x14ac:dyDescent="0.25">
      <c r="A25" s="49" t="s">
        <v>39</v>
      </c>
      <c r="B25" s="49" t="s">
        <v>0</v>
      </c>
      <c r="C25" s="49" t="s">
        <v>1</v>
      </c>
      <c r="D25" s="49" t="s">
        <v>2</v>
      </c>
      <c r="E25" s="49" t="s">
        <v>3</v>
      </c>
      <c r="F25" s="49" t="s">
        <v>4</v>
      </c>
      <c r="G25" s="49" t="s">
        <v>5</v>
      </c>
      <c r="H25" s="49" t="s">
        <v>6</v>
      </c>
      <c r="I25" s="49" t="s">
        <v>7</v>
      </c>
      <c r="J25" s="49" t="s">
        <v>8</v>
      </c>
    </row>
    <row r="26" spans="1:10" s="16" customFormat="1" ht="11.5" customHeight="1" x14ac:dyDescent="0.35">
      <c r="A26" s="11"/>
      <c r="B26" s="12"/>
      <c r="C26" s="12"/>
      <c r="D26" s="12"/>
      <c r="E26" s="12"/>
      <c r="F26" s="13"/>
      <c r="G26" s="13"/>
      <c r="H26" s="14"/>
      <c r="I26" s="60">
        <f>+IF(B26=Foglio2!$A$2,_xlfn.XLOOKUP(C26,Cineaudiovisivo,CSOCAV),+IF(B26=Foglio2!$A$3,_xlfn.XLOOKUP(C26,Generici,CSOgenerici),+IF(B26=Foglio2!$A$4,_xlfn.XLOOKUP(C26,Troupes45,CSOTroupes45),+IF(B26=Foglio2!$A$5,_xlfn.XLOOKUP(C26,Troupes52,CSOTroupes52),0))))</f>
        <v>0</v>
      </c>
      <c r="J26" s="61">
        <f>+H26*I26</f>
        <v>0</v>
      </c>
    </row>
    <row r="27" spans="1:10" s="16" customFormat="1" ht="11.5" customHeight="1" x14ac:dyDescent="0.35">
      <c r="A27" s="11"/>
      <c r="B27" s="12"/>
      <c r="C27" s="12"/>
      <c r="D27" s="12"/>
      <c r="E27" s="12"/>
      <c r="F27" s="13"/>
      <c r="G27" s="13"/>
      <c r="H27" s="14"/>
      <c r="I27" s="60">
        <f>+IF(B27=Foglio2!$A$2,_xlfn.XLOOKUP(C27,Cineaudiovisivo,CSOCAV),+IF(B27=Foglio2!$A$3,_xlfn.XLOOKUP(C27,Generici,CSOgenerici),+IF(B27=Foglio2!$A$4,_xlfn.XLOOKUP(C27,Troupes45,CSOTroupes45),+IF(B27=Foglio2!$A$5,_xlfn.XLOOKUP(C27,Troupes52,CSOTroupes52),0))))</f>
        <v>0</v>
      </c>
      <c r="J27" s="61">
        <f t="shared" ref="J27:J42" si="0">+H27*I27</f>
        <v>0</v>
      </c>
    </row>
    <row r="28" spans="1:10" s="17" customFormat="1" ht="11.5" customHeight="1" x14ac:dyDescent="0.35">
      <c r="A28" s="50" t="s">
        <v>41</v>
      </c>
      <c r="B28" s="51"/>
      <c r="C28" s="51"/>
      <c r="D28" s="51"/>
      <c r="E28" s="51"/>
      <c r="F28" s="51"/>
      <c r="G28" s="52"/>
      <c r="H28" s="53">
        <f>+SUM(H26:H27)</f>
        <v>0</v>
      </c>
      <c r="I28" s="54" t="e">
        <f>+J28/H28</f>
        <v>#DIV/0!</v>
      </c>
      <c r="J28" s="53">
        <f>+SUM(J26:J27)</f>
        <v>0</v>
      </c>
    </row>
    <row r="29" spans="1:10" s="16" customFormat="1" x14ac:dyDescent="0.35">
      <c r="A29" s="11"/>
      <c r="B29" s="12"/>
      <c r="C29" s="12"/>
      <c r="D29" s="12"/>
      <c r="E29" s="12"/>
      <c r="F29" s="13"/>
      <c r="G29" s="13"/>
      <c r="H29" s="14"/>
      <c r="I29" s="60">
        <f>+IF(B29=Foglio2!$A$2,_xlfn.XLOOKUP(C29,Cineaudiovisivo,CSOCAV),+IF(B29=Foglio2!$A$3,_xlfn.XLOOKUP(C29,Generici,CSOgenerici),+IF(B29=Foglio2!$A$4,_xlfn.XLOOKUP(C29,Troupes45,CSOTroupes45),+IF(B29=Foglio2!$A$5,_xlfn.XLOOKUP(C29,Troupes52,CSOTroupes52),0))))</f>
        <v>0</v>
      </c>
      <c r="J29" s="61">
        <f t="shared" si="0"/>
        <v>0</v>
      </c>
    </row>
    <row r="30" spans="1:10" s="16" customFormat="1" x14ac:dyDescent="0.35">
      <c r="A30" s="11"/>
      <c r="B30" s="12"/>
      <c r="C30" s="12"/>
      <c r="D30" s="12"/>
      <c r="E30" s="12"/>
      <c r="F30" s="13"/>
      <c r="G30" s="13"/>
      <c r="H30" s="14"/>
      <c r="I30" s="60">
        <f>+IF(B30=Foglio2!$A$2,_xlfn.XLOOKUP(C30,Cineaudiovisivo,CSOCAV),+IF(B30=Foglio2!$A$3,_xlfn.XLOOKUP(C30,Generici,CSOgenerici),+IF(B30=Foglio2!$A$4,_xlfn.XLOOKUP(C30,Troupes45,CSOTroupes45),+IF(B30=Foglio2!$A$5,_xlfn.XLOOKUP(C30,Troupes52,CSOTroupes52),0))))</f>
        <v>0</v>
      </c>
      <c r="J30" s="61">
        <f t="shared" si="0"/>
        <v>0</v>
      </c>
    </row>
    <row r="31" spans="1:10" s="17" customFormat="1" ht="11.5" customHeight="1" x14ac:dyDescent="0.35">
      <c r="A31" s="50" t="s">
        <v>67</v>
      </c>
      <c r="B31" s="51"/>
      <c r="C31" s="51"/>
      <c r="D31" s="51"/>
      <c r="E31" s="51"/>
      <c r="F31" s="51"/>
      <c r="G31" s="52"/>
      <c r="H31" s="53">
        <f>+SUM(H29:H30)</f>
        <v>0</v>
      </c>
      <c r="I31" s="54" t="e">
        <f>+J31/H31</f>
        <v>#DIV/0!</v>
      </c>
      <c r="J31" s="53">
        <f>+SUM(J29:J30)</f>
        <v>0</v>
      </c>
    </row>
    <row r="32" spans="1:10" s="16" customFormat="1" x14ac:dyDescent="0.35">
      <c r="A32" s="11"/>
      <c r="B32" s="12"/>
      <c r="C32" s="12"/>
      <c r="D32" s="12"/>
      <c r="E32" s="12"/>
      <c r="F32" s="13"/>
      <c r="G32" s="13"/>
      <c r="H32" s="14"/>
      <c r="I32" s="60">
        <f>+IF(B32=Foglio2!$A$2,_xlfn.XLOOKUP(C32,Cineaudiovisivo,CSOCAV),+IF(B32=Foglio2!$A$3,_xlfn.XLOOKUP(C32,Generici,CSOgenerici),+IF(B32=Foglio2!$A$4,_xlfn.XLOOKUP(C32,Troupes45,CSOTroupes45),+IF(B32=Foglio2!$A$5,_xlfn.XLOOKUP(C32,Troupes52,CSOTroupes52),0))))</f>
        <v>0</v>
      </c>
      <c r="J32" s="61">
        <f t="shared" si="0"/>
        <v>0</v>
      </c>
    </row>
    <row r="33" spans="1:10" s="16" customFormat="1" x14ac:dyDescent="0.35">
      <c r="A33" s="11"/>
      <c r="B33" s="12"/>
      <c r="C33" s="12"/>
      <c r="D33" s="12"/>
      <c r="E33" s="12"/>
      <c r="F33" s="13"/>
      <c r="G33" s="13"/>
      <c r="H33" s="14"/>
      <c r="I33" s="60">
        <f>+IF(B33=Foglio2!$A$2,_xlfn.XLOOKUP(C33,Cineaudiovisivo,CSOCAV),+IF(B33=Foglio2!$A$3,_xlfn.XLOOKUP(C33,Generici,CSOgenerici),+IF(B33=Foglio2!$A$4,_xlfn.XLOOKUP(C33,Troupes45,CSOTroupes45),+IF(B33=Foglio2!$A$5,_xlfn.XLOOKUP(C33,Troupes52,CSOTroupes52),0))))</f>
        <v>0</v>
      </c>
      <c r="J33" s="61">
        <f t="shared" si="0"/>
        <v>0</v>
      </c>
    </row>
    <row r="34" spans="1:10" s="17" customFormat="1" ht="11.5" customHeight="1" x14ac:dyDescent="0.35">
      <c r="A34" s="50" t="s">
        <v>68</v>
      </c>
      <c r="B34" s="51"/>
      <c r="C34" s="51"/>
      <c r="D34" s="51"/>
      <c r="E34" s="51"/>
      <c r="F34" s="51"/>
      <c r="G34" s="52"/>
      <c r="H34" s="53">
        <f>+SUM(H32:H33)</f>
        <v>0</v>
      </c>
      <c r="I34" s="54" t="e">
        <f>+J34/H34</f>
        <v>#DIV/0!</v>
      </c>
      <c r="J34" s="53">
        <f>+SUM(J32:J33)</f>
        <v>0</v>
      </c>
    </row>
    <row r="35" spans="1:10" s="16" customFormat="1" x14ac:dyDescent="0.35">
      <c r="A35" s="11"/>
      <c r="B35" s="12"/>
      <c r="C35" s="12"/>
      <c r="D35" s="12"/>
      <c r="E35" s="12"/>
      <c r="F35" s="13"/>
      <c r="G35" s="13"/>
      <c r="H35" s="14"/>
      <c r="I35" s="60">
        <f>+IF(B35=Foglio2!$A$2,_xlfn.XLOOKUP(C35,Cineaudiovisivo,CSOCAV),+IF(B35=Foglio2!$A$3,_xlfn.XLOOKUP(C35,Generici,CSOgenerici),+IF(B35=Foglio2!$A$4,_xlfn.XLOOKUP(C35,Troupes45,CSOTroupes45),+IF(B35=Foglio2!$A$5,_xlfn.XLOOKUP(C35,Troupes52,CSOTroupes52),0))))</f>
        <v>0</v>
      </c>
      <c r="J35" s="61">
        <f t="shared" si="0"/>
        <v>0</v>
      </c>
    </row>
    <row r="36" spans="1:10" s="16" customFormat="1" x14ac:dyDescent="0.35">
      <c r="A36" s="11"/>
      <c r="B36" s="12"/>
      <c r="C36" s="12"/>
      <c r="D36" s="12"/>
      <c r="E36" s="12"/>
      <c r="F36" s="13"/>
      <c r="G36" s="13"/>
      <c r="H36" s="14"/>
      <c r="I36" s="60">
        <f>+IF(B36=Foglio2!$A$2,_xlfn.XLOOKUP(C36,Cineaudiovisivo,CSOCAV),+IF(B36=Foglio2!$A$3,_xlfn.XLOOKUP(C36,Generici,CSOgenerici),+IF(B36=Foglio2!$A$4,_xlfn.XLOOKUP(C36,Troupes45,CSOTroupes45),+IF(B36=Foglio2!$A$5,_xlfn.XLOOKUP(C36,Troupes52,CSOTroupes52),0))))</f>
        <v>0</v>
      </c>
      <c r="J36" s="61">
        <f t="shared" si="0"/>
        <v>0</v>
      </c>
    </row>
    <row r="37" spans="1:10" s="17" customFormat="1" ht="11.5" customHeight="1" x14ac:dyDescent="0.35">
      <c r="A37" s="50" t="s">
        <v>70</v>
      </c>
      <c r="B37" s="51"/>
      <c r="C37" s="51"/>
      <c r="D37" s="51"/>
      <c r="E37" s="51"/>
      <c r="F37" s="51"/>
      <c r="G37" s="52"/>
      <c r="H37" s="53">
        <f>+SUM(H35:H36)</f>
        <v>0</v>
      </c>
      <c r="I37" s="54" t="e">
        <f>+J37/H37</f>
        <v>#DIV/0!</v>
      </c>
      <c r="J37" s="53">
        <f>+SUM(J35:J36)</f>
        <v>0</v>
      </c>
    </row>
    <row r="38" spans="1:10" s="16" customFormat="1" x14ac:dyDescent="0.35">
      <c r="A38" s="11"/>
      <c r="B38" s="12"/>
      <c r="C38" s="12"/>
      <c r="D38" s="12"/>
      <c r="E38" s="12"/>
      <c r="F38" s="13"/>
      <c r="G38" s="13"/>
      <c r="H38" s="14"/>
      <c r="I38" s="60">
        <f>+IF(B38=Foglio2!$A$2,_xlfn.XLOOKUP(C38,Cineaudiovisivo,CSOCAV),+IF(B38=Foglio2!$A$3,_xlfn.XLOOKUP(C38,Generici,CSOgenerici),+IF(B38=Foglio2!$A$4,_xlfn.XLOOKUP(C38,Troupes45,CSOTroupes45),+IF(B38=Foglio2!$A$5,_xlfn.XLOOKUP(C38,Troupes52,CSOTroupes52),0))))</f>
        <v>0</v>
      </c>
      <c r="J38" s="61">
        <f t="shared" si="0"/>
        <v>0</v>
      </c>
    </row>
    <row r="39" spans="1:10" s="16" customFormat="1" x14ac:dyDescent="0.35">
      <c r="A39" s="11"/>
      <c r="B39" s="12"/>
      <c r="C39" s="12"/>
      <c r="D39" s="12"/>
      <c r="E39" s="12"/>
      <c r="F39" s="13"/>
      <c r="G39" s="13"/>
      <c r="H39" s="14"/>
      <c r="I39" s="60">
        <f>+IF(B39=Foglio2!$A$2,_xlfn.XLOOKUP(C39,Cineaudiovisivo,CSOCAV),+IF(B39=Foglio2!$A$3,_xlfn.XLOOKUP(C39,Generici,CSOgenerici),+IF(B39=Foglio2!$A$4,_xlfn.XLOOKUP(C39,Troupes45,CSOTroupes45),+IF(B39=Foglio2!$A$5,_xlfn.XLOOKUP(C39,Troupes52,CSOTroupes52),0))))</f>
        <v>0</v>
      </c>
      <c r="J39" s="61">
        <f t="shared" si="0"/>
        <v>0</v>
      </c>
    </row>
    <row r="40" spans="1:10" s="17" customFormat="1" ht="11.5" customHeight="1" x14ac:dyDescent="0.35">
      <c r="A40" s="50" t="s">
        <v>49</v>
      </c>
      <c r="B40" s="51"/>
      <c r="C40" s="51"/>
      <c r="D40" s="51"/>
      <c r="E40" s="51"/>
      <c r="F40" s="51"/>
      <c r="G40" s="52"/>
      <c r="H40" s="53">
        <f>+SUM(H38:H39)</f>
        <v>0</v>
      </c>
      <c r="I40" s="54" t="e">
        <f>+J40/H40</f>
        <v>#DIV/0!</v>
      </c>
      <c r="J40" s="53">
        <f>+SUM(J38:J39)</f>
        <v>0</v>
      </c>
    </row>
    <row r="41" spans="1:10" s="16" customFormat="1" x14ac:dyDescent="0.35">
      <c r="A41" s="11"/>
      <c r="B41" s="12"/>
      <c r="C41" s="12"/>
      <c r="D41" s="12"/>
      <c r="E41" s="12"/>
      <c r="F41" s="13"/>
      <c r="G41" s="13"/>
      <c r="H41" s="14"/>
      <c r="I41" s="60">
        <f>+IF(B41=Foglio2!$A$2,_xlfn.XLOOKUP(C41,Cineaudiovisivo,CSOCAV),+IF(B41=Foglio2!$A$3,_xlfn.XLOOKUP(C41,Generici,CSOgenerici),+IF(B41=Foglio2!$A$4,_xlfn.XLOOKUP(C41,Troupes45,CSOTroupes45),+IF(B41=Foglio2!$A$5,_xlfn.XLOOKUP(C41,Troupes52,CSOTroupes52),0))))</f>
        <v>0</v>
      </c>
      <c r="J41" s="61">
        <f t="shared" si="0"/>
        <v>0</v>
      </c>
    </row>
    <row r="42" spans="1:10" s="16" customFormat="1" x14ac:dyDescent="0.35">
      <c r="A42" s="11"/>
      <c r="B42" s="12"/>
      <c r="C42" s="12"/>
      <c r="D42" s="12"/>
      <c r="E42" s="12"/>
      <c r="F42" s="13"/>
      <c r="G42" s="13"/>
      <c r="H42" s="14"/>
      <c r="I42" s="60">
        <f>+IF(B42=Foglio2!$A$2,_xlfn.XLOOKUP(C42,Cineaudiovisivo,CSOCAV),+IF(B42=Foglio2!$A$3,_xlfn.XLOOKUP(C42,Generici,CSOgenerici),+IF(B42=Foglio2!$A$4,_xlfn.XLOOKUP(C42,Troupes45,CSOTroupes45),+IF(B42=Foglio2!$A$5,_xlfn.XLOOKUP(C42,Troupes52,CSOTroupes52),0))))</f>
        <v>0</v>
      </c>
      <c r="J42" s="61">
        <f t="shared" si="0"/>
        <v>0</v>
      </c>
    </row>
    <row r="43" spans="1:10" s="17" customFormat="1" ht="11.5" customHeight="1" x14ac:dyDescent="0.35">
      <c r="A43" s="50" t="s">
        <v>62</v>
      </c>
      <c r="B43" s="51"/>
      <c r="C43" s="51"/>
      <c r="D43" s="51"/>
      <c r="E43" s="51"/>
      <c r="F43" s="51"/>
      <c r="G43" s="52"/>
      <c r="H43" s="53">
        <f>+SUM(H41:H42)</f>
        <v>0</v>
      </c>
      <c r="I43" s="54" t="e">
        <f>+J43/H43</f>
        <v>#DIV/0!</v>
      </c>
      <c r="J43" s="53">
        <f>+SUM(J41:J42)</f>
        <v>0</v>
      </c>
    </row>
    <row r="44" spans="1:10" s="17" customFormat="1" ht="11.5" customHeight="1" x14ac:dyDescent="0.35">
      <c r="A44" s="50" t="s">
        <v>40</v>
      </c>
      <c r="B44" s="51"/>
      <c r="C44" s="51"/>
      <c r="D44" s="51"/>
      <c r="E44" s="51"/>
      <c r="F44" s="66">
        <f>MIN(F26:F42)</f>
        <v>0</v>
      </c>
      <c r="G44" s="66">
        <f>MAX(G26:G42)</f>
        <v>0</v>
      </c>
      <c r="H44" s="53">
        <f>+H28+H31+H34+H37+H40+H43</f>
        <v>0</v>
      </c>
      <c r="I44" s="54" t="e">
        <f>+J44/H44</f>
        <v>#DIV/0!</v>
      </c>
      <c r="J44" s="53">
        <f>+J28+J31+J34+J37+J40+J43</f>
        <v>0</v>
      </c>
    </row>
    <row r="45" spans="1:10" ht="8" customHeight="1" x14ac:dyDescent="0.25"/>
    <row r="46" spans="1:10" ht="27.5" customHeight="1" x14ac:dyDescent="0.25">
      <c r="A46" s="47" t="s">
        <v>114</v>
      </c>
      <c r="B46" s="30" t="s">
        <v>118</v>
      </c>
      <c r="C46" s="30"/>
      <c r="D46" s="30"/>
      <c r="E46" s="30"/>
      <c r="F46" s="30"/>
      <c r="G46" s="30"/>
      <c r="H46" s="30"/>
      <c r="I46" s="30"/>
      <c r="J46" s="30"/>
    </row>
    <row r="47" spans="1:10" ht="8" customHeight="1" x14ac:dyDescent="0.25">
      <c r="B47" s="41"/>
    </row>
    <row r="48" spans="1:10" ht="13" x14ac:dyDescent="0.25">
      <c r="A48" s="47" t="s">
        <v>114</v>
      </c>
      <c r="B48" s="30" t="s">
        <v>120</v>
      </c>
      <c r="C48" s="30"/>
      <c r="D48" s="30"/>
      <c r="E48" s="30"/>
      <c r="F48" s="30"/>
      <c r="G48" s="30"/>
      <c r="H48" s="30"/>
      <c r="I48" s="30"/>
      <c r="J48" s="30"/>
    </row>
    <row r="49" spans="1:10" ht="8" customHeight="1" x14ac:dyDescent="0.25"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25" customHeight="1" x14ac:dyDescent="0.25">
      <c r="A50" s="47" t="s">
        <v>114</v>
      </c>
      <c r="B50" s="30" t="s">
        <v>121</v>
      </c>
      <c r="C50" s="30"/>
      <c r="D50" s="30"/>
      <c r="E50" s="30"/>
      <c r="F50" s="30"/>
      <c r="G50" s="30"/>
      <c r="H50" s="30"/>
      <c r="I50" s="30"/>
      <c r="J50" s="30"/>
    </row>
    <row r="51" spans="1:10" ht="12.5" x14ac:dyDescent="0.25">
      <c r="B51" s="41"/>
    </row>
    <row r="52" spans="1:10" ht="18.5" x14ac:dyDescent="0.25">
      <c r="A52" s="21" t="s">
        <v>122</v>
      </c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8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27.5" customHeight="1" x14ac:dyDescent="0.25">
      <c r="A54" s="47" t="s">
        <v>114</v>
      </c>
      <c r="B54" s="30" t="s">
        <v>125</v>
      </c>
      <c r="C54" s="30"/>
      <c r="D54" s="30"/>
      <c r="E54" s="30"/>
      <c r="F54" s="30"/>
      <c r="G54" s="30"/>
      <c r="H54" s="30"/>
      <c r="I54" s="30"/>
      <c r="J54" s="30"/>
    </row>
    <row r="55" spans="1:10" ht="8" customHeight="1" x14ac:dyDescent="0.25">
      <c r="A55" s="20"/>
      <c r="B55" s="41"/>
      <c r="C55" s="41"/>
      <c r="D55" s="41"/>
      <c r="E55" s="41"/>
      <c r="F55" s="41"/>
      <c r="G55" s="41"/>
      <c r="H55" s="41"/>
      <c r="I55" s="41"/>
      <c r="J55" s="41"/>
    </row>
    <row r="56" spans="1:10" ht="13" x14ac:dyDescent="0.25">
      <c r="F56" s="23" t="s">
        <v>123</v>
      </c>
    </row>
    <row r="57" spans="1:10" ht="12.5" x14ac:dyDescent="0.25">
      <c r="F57" s="48" t="s">
        <v>124</v>
      </c>
    </row>
  </sheetData>
  <mergeCells count="34">
    <mergeCell ref="B48:J48"/>
    <mergeCell ref="B49:J49"/>
    <mergeCell ref="B50:J50"/>
    <mergeCell ref="A52:J52"/>
    <mergeCell ref="B54:J54"/>
    <mergeCell ref="A44:E44"/>
    <mergeCell ref="B46:J46"/>
    <mergeCell ref="A28:G28"/>
    <mergeCell ref="A31:G31"/>
    <mergeCell ref="A34:G34"/>
    <mergeCell ref="A37:G37"/>
    <mergeCell ref="A40:G40"/>
    <mergeCell ref="A43:G43"/>
    <mergeCell ref="A16:J16"/>
    <mergeCell ref="B17:J17"/>
    <mergeCell ref="A19:J19"/>
    <mergeCell ref="A20:J20"/>
    <mergeCell ref="A21:J21"/>
    <mergeCell ref="B23:J23"/>
    <mergeCell ref="A10:B10"/>
    <mergeCell ref="C10:E10"/>
    <mergeCell ref="F10:G10"/>
    <mergeCell ref="H10:J10"/>
    <mergeCell ref="A12:C12"/>
    <mergeCell ref="A14:B14"/>
    <mergeCell ref="C14:E14"/>
    <mergeCell ref="F14:G14"/>
    <mergeCell ref="H14:J14"/>
    <mergeCell ref="A1:J1"/>
    <mergeCell ref="C6:J6"/>
    <mergeCell ref="A8:B8"/>
    <mergeCell ref="C8:D8"/>
    <mergeCell ref="F8:G8"/>
    <mergeCell ref="I8:J8"/>
  </mergeCells>
  <dataValidations count="1">
    <dataValidation type="list" allowBlank="1" showInputMessage="1" showErrorMessage="1" sqref="C26:C27 C29:C30 C32:C33 C35:C36 C38:C39 C41:C42" xr:uid="{DF02A439-85F4-4DAB-97DC-4BDCA19F786F}">
      <formula1>INDIRECT(B26)</formula1>
    </dataValidation>
  </dataValidations>
  <printOptions horizontalCentered="1"/>
  <pageMargins left="0.31496062992125984" right="0.31496062992125984" top="0.98425196850393704" bottom="0.35433070866141736" header="0.31496062992125984" footer="0.31496062992125984"/>
  <pageSetup paperSize="8" orientation="landscape" r:id="rId1"/>
  <headerFooter>
    <oddHeader>&amp;C&amp;"Gill Sans MT,Grassetto"&amp;12&amp;K008B39Programma FESR Lazio 2021-2027&amp;K002060
Avviso Cine Lazio International 2022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D531531-9CB8-47F1-A0FA-3E62F93CE07D}">
          <x14:formula1>
            <xm:f>Foglio2!$O$2:$O$3</xm:f>
          </x14:formula1>
          <xm:sqref>A41:A42</xm:sqref>
        </x14:dataValidation>
        <x14:dataValidation type="list" allowBlank="1" showInputMessage="1" showErrorMessage="1" xr:uid="{C091C230-11E0-4529-B5BD-CC12EF60F887}">
          <x14:formula1>
            <xm:f>Foglio2!$N$2:$N$10</xm:f>
          </x14:formula1>
          <xm:sqref>A38:A39</xm:sqref>
        </x14:dataValidation>
        <x14:dataValidation type="list" allowBlank="1" showInputMessage="1" showErrorMessage="1" xr:uid="{E4AB99D5-985F-4F6A-9E0B-F587CEC95F14}">
          <x14:formula1>
            <xm:f>Foglio2!$M$2:$M$9</xm:f>
          </x14:formula1>
          <xm:sqref>A35:A36</xm:sqref>
        </x14:dataValidation>
        <x14:dataValidation type="list" allowBlank="1" showInputMessage="1" showErrorMessage="1" xr:uid="{FBE051B1-C795-4AA8-B0F2-8695481C72AD}">
          <x14:formula1>
            <xm:f>Foglio2!$L$2:$L$13</xm:f>
          </x14:formula1>
          <xm:sqref>A32:A33</xm:sqref>
        </x14:dataValidation>
        <x14:dataValidation type="list" allowBlank="1" showInputMessage="1" showErrorMessage="1" xr:uid="{8C198232-6BCC-417D-9976-A62DA58C8798}">
          <x14:formula1>
            <xm:f>Foglio2!$K$2:$K$4</xm:f>
          </x14:formula1>
          <xm:sqref>A29:A30</xm:sqref>
        </x14:dataValidation>
        <x14:dataValidation type="list" allowBlank="1" showInputMessage="1" showErrorMessage="1" xr:uid="{3510365F-76E6-4B32-9934-ECFC0179FE7A}">
          <x14:formula1>
            <xm:f>Foglio2!$J$2:$J$3</xm:f>
          </x14:formula1>
          <xm:sqref>A26:A27</xm:sqref>
        </x14:dataValidation>
        <x14:dataValidation type="list" allowBlank="1" showInputMessage="1" showErrorMessage="1" xr:uid="{69E6FF33-CD78-44DF-8BC8-106E92B874FB}">
          <x14:formula1>
            <xm:f>Foglio2!$A$2:$A$5</xm:f>
          </x14:formula1>
          <xm:sqref>B26:B27 B29:B30 B32:B33 B35:B36 B38:B39 B41:B42</xm:sqref>
        </x14:dataValidation>
        <x14:dataValidation type="list" allowBlank="1" showInputMessage="1" showErrorMessage="1" xr:uid="{7618C351-7317-4AFA-8EE0-A83CD5085F10}">
          <x14:formula1>
            <xm:f>Foglio2!$Q$2:$Q$3</xm:f>
          </x14:formula1>
          <xm:sqref>E8</xm:sqref>
        </x14:dataValidation>
        <x14:dataValidation type="list" allowBlank="1" showInputMessage="1" showErrorMessage="1" xr:uid="{39097AB1-C46E-4A90-B2E3-07867927AEA8}">
          <x14:formula1>
            <xm:f>Foglio2!$P$2:$P$3</xm:f>
          </x14:formula1>
          <xm:sqref>A8:B8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A8DB-0CB1-410B-9D3B-0C4CC598BB1D}">
  <dimension ref="A1:Q46"/>
  <sheetViews>
    <sheetView tabSelected="1" topLeftCell="O1" workbookViewId="0">
      <selection activeCell="P1" sqref="P1:Q3"/>
    </sheetView>
  </sheetViews>
  <sheetFormatPr defaultColWidth="8.7265625" defaultRowHeight="12.5" x14ac:dyDescent="0.25"/>
  <cols>
    <col min="1" max="1" width="30.1796875" style="1" customWidth="1"/>
    <col min="2" max="2" width="22.54296875" style="1" customWidth="1"/>
    <col min="3" max="3" width="10.26953125" style="1" customWidth="1"/>
    <col min="4" max="4" width="18.1796875" style="1" customWidth="1"/>
    <col min="5" max="5" width="9.54296875" style="1" customWidth="1"/>
    <col min="6" max="6" width="12.1796875" style="1" customWidth="1"/>
    <col min="7" max="7" width="9.81640625" style="1" customWidth="1"/>
    <col min="8" max="8" width="11.453125" style="1" customWidth="1"/>
    <col min="9" max="9" width="10.26953125" style="1" customWidth="1"/>
    <col min="10" max="10" width="23.26953125" style="7" customWidth="1"/>
    <col min="11" max="13" width="23.26953125" style="1" customWidth="1"/>
    <col min="14" max="14" width="22.08984375" style="1" customWidth="1"/>
    <col min="15" max="15" width="30.1796875" style="1" customWidth="1"/>
    <col min="16" max="16" width="16.7265625" style="1" customWidth="1"/>
    <col min="17" max="16384" width="8.7265625" style="1"/>
  </cols>
  <sheetData>
    <row r="1" spans="1:17" s="5" customFormat="1" ht="37.5" x14ac:dyDescent="0.35">
      <c r="A1" s="5" t="s">
        <v>30</v>
      </c>
      <c r="B1" s="5" t="s">
        <v>35</v>
      </c>
      <c r="C1" s="6" t="s">
        <v>31</v>
      </c>
      <c r="D1" s="5" t="s">
        <v>36</v>
      </c>
      <c r="E1" s="5" t="s">
        <v>32</v>
      </c>
      <c r="F1" s="5" t="s">
        <v>37</v>
      </c>
      <c r="G1" s="5" t="s">
        <v>33</v>
      </c>
      <c r="H1" s="5" t="s">
        <v>38</v>
      </c>
      <c r="I1" s="5" t="s">
        <v>34</v>
      </c>
      <c r="J1" s="9" t="s">
        <v>64</v>
      </c>
      <c r="K1" s="9" t="s">
        <v>65</v>
      </c>
      <c r="L1" s="9" t="s">
        <v>66</v>
      </c>
      <c r="M1" s="9" t="s">
        <v>69</v>
      </c>
      <c r="N1" s="9" t="s">
        <v>63</v>
      </c>
      <c r="O1" s="9" t="s">
        <v>61</v>
      </c>
      <c r="P1" s="35" t="s">
        <v>129</v>
      </c>
      <c r="Q1" s="35"/>
    </row>
    <row r="2" spans="1:17" ht="41.5" customHeight="1" x14ac:dyDescent="0.25">
      <c r="A2" s="1" t="s">
        <v>35</v>
      </c>
      <c r="B2" s="2" t="s">
        <v>9</v>
      </c>
      <c r="C2" s="4">
        <v>13.84</v>
      </c>
      <c r="D2" s="2" t="s">
        <v>19</v>
      </c>
      <c r="E2" s="4">
        <v>12.68</v>
      </c>
      <c r="F2" s="2" t="s">
        <v>22</v>
      </c>
      <c r="G2" s="4">
        <v>11.67</v>
      </c>
      <c r="H2" s="2" t="s">
        <v>22</v>
      </c>
      <c r="I2" s="3">
        <v>14.36</v>
      </c>
      <c r="J2" s="9" t="s">
        <v>90</v>
      </c>
      <c r="K2" s="9" t="s">
        <v>87</v>
      </c>
      <c r="L2" s="9" t="s">
        <v>78</v>
      </c>
      <c r="M2" s="9" t="s">
        <v>71</v>
      </c>
      <c r="N2" s="9" t="s">
        <v>50</v>
      </c>
      <c r="O2" s="9" t="s">
        <v>59</v>
      </c>
      <c r="P2" s="2" t="s">
        <v>130</v>
      </c>
      <c r="Q2" s="2" t="s">
        <v>132</v>
      </c>
    </row>
    <row r="3" spans="1:17" ht="25" x14ac:dyDescent="0.25">
      <c r="A3" s="1" t="s">
        <v>36</v>
      </c>
      <c r="B3" s="2" t="s">
        <v>10</v>
      </c>
      <c r="C3" s="4">
        <v>15.32</v>
      </c>
      <c r="D3" s="2" t="s">
        <v>20</v>
      </c>
      <c r="E3" s="4">
        <v>16.46</v>
      </c>
      <c r="F3" s="2" t="s">
        <v>23</v>
      </c>
      <c r="G3" s="4">
        <v>12.64</v>
      </c>
      <c r="H3" s="2" t="s">
        <v>23</v>
      </c>
      <c r="I3" s="3">
        <v>15.55</v>
      </c>
      <c r="J3" s="9" t="s">
        <v>91</v>
      </c>
      <c r="K3" s="9" t="s">
        <v>88</v>
      </c>
      <c r="L3" s="9" t="s">
        <v>79</v>
      </c>
      <c r="M3" s="9" t="s">
        <v>72</v>
      </c>
      <c r="N3" s="9" t="s">
        <v>51</v>
      </c>
      <c r="O3" s="9" t="s">
        <v>60</v>
      </c>
      <c r="P3" s="2" t="s">
        <v>131</v>
      </c>
      <c r="Q3" s="2" t="s">
        <v>133</v>
      </c>
    </row>
    <row r="4" spans="1:17" ht="25" x14ac:dyDescent="0.25">
      <c r="A4" s="1" t="s">
        <v>37</v>
      </c>
      <c r="B4" s="2" t="s">
        <v>11</v>
      </c>
      <c r="C4" s="4">
        <v>16.98</v>
      </c>
      <c r="D4" s="2" t="s">
        <v>21</v>
      </c>
      <c r="E4" s="4">
        <v>20.91</v>
      </c>
      <c r="F4" s="2" t="s">
        <v>24</v>
      </c>
      <c r="G4" s="4">
        <v>13.41</v>
      </c>
      <c r="H4" s="2" t="s">
        <v>24</v>
      </c>
      <c r="I4" s="3">
        <v>16.5</v>
      </c>
      <c r="K4" s="9" t="s">
        <v>89</v>
      </c>
      <c r="L4" s="9" t="s">
        <v>80</v>
      </c>
      <c r="M4" s="9" t="s">
        <v>73</v>
      </c>
      <c r="N4" s="9" t="s">
        <v>52</v>
      </c>
    </row>
    <row r="5" spans="1:17" ht="25" x14ac:dyDescent="0.25">
      <c r="A5" s="1" t="s">
        <v>38</v>
      </c>
      <c r="B5" s="2" t="s">
        <v>12</v>
      </c>
      <c r="C5" s="4">
        <v>18.600000000000001</v>
      </c>
      <c r="F5" s="2" t="s">
        <v>25</v>
      </c>
      <c r="G5" s="4">
        <v>15.6</v>
      </c>
      <c r="H5" s="2" t="s">
        <v>25</v>
      </c>
      <c r="I5" s="3">
        <v>19.190000000000001</v>
      </c>
      <c r="L5" s="9" t="s">
        <v>81</v>
      </c>
      <c r="M5" s="9" t="s">
        <v>74</v>
      </c>
      <c r="N5" s="9" t="s">
        <v>53</v>
      </c>
    </row>
    <row r="6" spans="1:17" ht="25" x14ac:dyDescent="0.25">
      <c r="B6" s="2" t="s">
        <v>13</v>
      </c>
      <c r="C6" s="4">
        <v>19.73</v>
      </c>
      <c r="F6" s="2" t="s">
        <v>26</v>
      </c>
      <c r="G6" s="4">
        <v>16.47</v>
      </c>
      <c r="H6" s="2" t="s">
        <v>26</v>
      </c>
      <c r="I6" s="3">
        <v>20.260000000000002</v>
      </c>
      <c r="L6" s="9" t="s">
        <v>82</v>
      </c>
      <c r="M6" s="9" t="s">
        <v>75</v>
      </c>
      <c r="N6" s="9" t="s">
        <v>54</v>
      </c>
    </row>
    <row r="7" spans="1:17" ht="37.5" x14ac:dyDescent="0.25">
      <c r="B7" s="2" t="s">
        <v>14</v>
      </c>
      <c r="C7" s="4">
        <v>20.23</v>
      </c>
      <c r="F7" s="2" t="s">
        <v>27</v>
      </c>
      <c r="G7" s="4">
        <v>17.54</v>
      </c>
      <c r="H7" s="2" t="s">
        <v>27</v>
      </c>
      <c r="I7" s="3">
        <v>21.57</v>
      </c>
      <c r="L7" s="9" t="s">
        <v>83</v>
      </c>
      <c r="M7" s="9" t="s">
        <v>76</v>
      </c>
      <c r="N7" s="9" t="s">
        <v>55</v>
      </c>
    </row>
    <row r="8" spans="1:17" ht="37.5" x14ac:dyDescent="0.25">
      <c r="B8" s="2" t="s">
        <v>15</v>
      </c>
      <c r="C8" s="4">
        <v>20.69</v>
      </c>
      <c r="F8" s="2" t="s">
        <v>28</v>
      </c>
      <c r="G8" s="4">
        <v>19.04</v>
      </c>
      <c r="H8" s="2" t="s">
        <v>28</v>
      </c>
      <c r="I8" s="3">
        <v>23.42</v>
      </c>
      <c r="L8" s="9" t="s">
        <v>84</v>
      </c>
      <c r="M8" s="9" t="s">
        <v>77</v>
      </c>
      <c r="N8" s="9" t="s">
        <v>56</v>
      </c>
    </row>
    <row r="9" spans="1:17" ht="25" x14ac:dyDescent="0.25">
      <c r="B9" s="2" t="s">
        <v>16</v>
      </c>
      <c r="C9" s="4">
        <v>22.57</v>
      </c>
      <c r="F9" s="2" t="s">
        <v>29</v>
      </c>
      <c r="G9" s="4">
        <v>21.84</v>
      </c>
      <c r="H9" s="2" t="s">
        <v>29</v>
      </c>
      <c r="I9" s="3">
        <v>26.86</v>
      </c>
      <c r="L9" s="9" t="s">
        <v>85</v>
      </c>
      <c r="M9" s="9" t="s">
        <v>48</v>
      </c>
      <c r="N9" s="9" t="s">
        <v>57</v>
      </c>
    </row>
    <row r="10" spans="1:17" ht="37.5" x14ac:dyDescent="0.25">
      <c r="B10" s="2" t="s">
        <v>17</v>
      </c>
      <c r="C10" s="4">
        <v>25.46</v>
      </c>
      <c r="L10" s="9" t="s">
        <v>86</v>
      </c>
      <c r="N10" s="9" t="s">
        <v>58</v>
      </c>
    </row>
    <row r="11" spans="1:17" x14ac:dyDescent="0.25">
      <c r="B11" s="2" t="s">
        <v>18</v>
      </c>
      <c r="C11" s="4">
        <v>25.87</v>
      </c>
      <c r="L11" s="9" t="s">
        <v>42</v>
      </c>
    </row>
    <row r="12" spans="1:17" x14ac:dyDescent="0.25">
      <c r="L12" s="9" t="s">
        <v>43</v>
      </c>
    </row>
    <row r="13" spans="1:17" x14ac:dyDescent="0.25">
      <c r="L13" s="9" t="s">
        <v>44</v>
      </c>
    </row>
    <row r="14" spans="1:17" ht="25" x14ac:dyDescent="0.25">
      <c r="L14" s="9" t="s">
        <v>45</v>
      </c>
    </row>
    <row r="15" spans="1:17" ht="25" x14ac:dyDescent="0.25">
      <c r="L15" s="9" t="s">
        <v>46</v>
      </c>
    </row>
    <row r="16" spans="1:17" ht="25" x14ac:dyDescent="0.25">
      <c r="L16" s="9" t="s">
        <v>47</v>
      </c>
    </row>
    <row r="20" ht="39" customHeight="1" x14ac:dyDescent="0.25"/>
    <row r="45" spans="10:10" x14ac:dyDescent="0.25">
      <c r="J45" s="1"/>
    </row>
    <row r="46" spans="10:10" x14ac:dyDescent="0.25">
      <c r="J4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11</vt:i4>
      </vt:variant>
    </vt:vector>
  </HeadingPairs>
  <TitlesOfParts>
    <vt:vector size="15" baseType="lpstr">
      <vt:lpstr>Istruzioni</vt:lpstr>
      <vt:lpstr>Speso Lazio</vt:lpstr>
      <vt:lpstr>Girato Lazio</vt:lpstr>
      <vt:lpstr>Foglio2</vt:lpstr>
      <vt:lpstr>'Girato Lazio'!Area_stampa</vt:lpstr>
      <vt:lpstr>Istruzioni!Area_stampa</vt:lpstr>
      <vt:lpstr>'Speso Lazio'!Area_stampa</vt:lpstr>
      <vt:lpstr>Cineaudiovisivo</vt:lpstr>
      <vt:lpstr>CSOCAV</vt:lpstr>
      <vt:lpstr>CSOgenerici</vt:lpstr>
      <vt:lpstr>CSOTroupes45</vt:lpstr>
      <vt:lpstr>CSOTroupes52</vt:lpstr>
      <vt:lpstr>Generici</vt:lpstr>
      <vt:lpstr>Troupes45</vt:lpstr>
      <vt:lpstr>Troupes52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2022-06-23T10:16:42Z</cp:lastPrinted>
  <dcterms:created xsi:type="dcterms:W3CDTF">2022-06-17T08:21:09Z</dcterms:created>
  <dcterms:modified xsi:type="dcterms:W3CDTF">2022-06-23T10:18:58Z</dcterms:modified>
</cp:coreProperties>
</file>