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Fotovoltaico\"/>
    </mc:Choice>
  </mc:AlternateContent>
  <xr:revisionPtr revIDLastSave="0" documentId="13_ncr:1_{27141A81-93A8-439E-83B2-F704ECC9D33F}" xr6:coauthVersionLast="47" xr6:coauthVersionMax="47" xr10:uidLastSave="{00000000-0000-0000-0000-000000000000}"/>
  <workbookProtection workbookAlgorithmName="SHA-512" workbookHashValue="UXufxMgrtvCoTwK81a670GWKeqX0RnP1X6dPWLTpJcosV9q2FkTrBkSJ1JZ6FkgeHJVrwEkA++34pzGC4Er98w==" workbookSaltValue="c5Rj/GmRUYF9uAc9/EPk/A==" workbookSpinCount="100000" lockStructure="1"/>
  <bookViews>
    <workbookView xWindow="-120" yWindow="-120" windowWidth="38640" windowHeight="15720" xr2:uid="{00000000-000D-0000-FFFF-FFFF00000000}"/>
  </bookViews>
  <sheets>
    <sheet name="Griglia" sheetId="1" r:id="rId1"/>
    <sheet name="Foglio2" sheetId="5" state="hidden" r:id="rId2"/>
  </sheets>
  <definedNames>
    <definedName name="_xlnm.Print_Area" localSheetId="0">Griglia!$A$1:$J$53</definedName>
    <definedName name="Dimensionamento">#REF!</definedName>
    <definedName name="Media">#REF!</definedName>
    <definedName name="Micro">#REF!</definedName>
    <definedName name="Piccola_o_Med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" l="1"/>
  <c r="H32" i="1" s="1"/>
  <c r="H45" i="1"/>
  <c r="H27" i="1"/>
  <c r="H14" i="1"/>
  <c r="H9" i="1"/>
  <c r="H39" i="1"/>
  <c r="E20" i="1" l="1"/>
  <c r="B4" i="5" s="1"/>
  <c r="B5" i="5" l="1"/>
  <c r="H20" i="1" s="1"/>
  <c r="H51" i="1" s="1"/>
  <c r="B3" i="5"/>
</calcChain>
</file>

<file path=xl/sharedStrings.xml><?xml version="1.0" encoding="utf-8"?>
<sst xmlns="http://schemas.openxmlformats.org/spreadsheetml/2006/main" count="48" uniqueCount="42">
  <si>
    <t>CRITERI DI SELEZIONE</t>
  </si>
  <si>
    <t>INPUT</t>
  </si>
  <si>
    <t>PUNTI</t>
  </si>
  <si>
    <t>NO</t>
  </si>
  <si>
    <t>PUNTEGGIO TOTALE</t>
  </si>
  <si>
    <t>SI</t>
  </si>
  <si>
    <t>ISO 50001</t>
  </si>
  <si>
    <t>Griglia Punteggi</t>
  </si>
  <si>
    <t>Selezionare</t>
  </si>
  <si>
    <t>ENERGIA SOLARE PER LE IMPRESE</t>
  </si>
  <si>
    <t>KWp</t>
  </si>
  <si>
    <t>punti</t>
  </si>
  <si>
    <t>&gt; 600</t>
  </si>
  <si>
    <t xml:space="preserve">Punteggio criterio 2.a –Efficienza del Modulo </t>
  </si>
  <si>
    <t>&gt;22,5%</t>
  </si>
  <si>
    <t>&lt;21,5%</t>
  </si>
  <si>
    <t>&gt;21,5% &lt;22,5%</t>
  </si>
  <si>
    <t xml:space="preserve">1.a – Dimensione dell’impianto </t>
  </si>
  <si>
    <t>kWp</t>
  </si>
  <si>
    <t>%</t>
  </si>
  <si>
    <r>
      <t xml:space="preserve">Indicare nella cella bianca (Input) la </t>
    </r>
    <r>
      <rPr>
        <b/>
        <sz val="10"/>
        <color rgb="FF000000"/>
        <rFont val="Arial"/>
        <family val="2"/>
      </rPr>
      <t>Nuova Potenza</t>
    </r>
    <r>
      <rPr>
        <sz val="10"/>
        <color rgb="FF000000"/>
        <rFont val="Arial"/>
        <family val="2"/>
      </rPr>
      <t xml:space="preserve"> dell'impianto fotovoltaico oggetto della richiesta di contributo, come asseverato nella relazione Ttcnica ex ante alla riga D = (C - A ex ante) del punto "1. Sintesi delle caratteristiche del Progetto", dello schema di cui al modello 1 in allegato all'</t>
    </r>
    <r>
      <rPr>
        <b/>
        <sz val="10"/>
        <color rgb="FF000000"/>
        <rFont val="Arial"/>
        <family val="2"/>
      </rPr>
      <t>Avviso</t>
    </r>
    <r>
      <rPr>
        <sz val="10"/>
        <color rgb="FF000000"/>
        <rFont val="Arial"/>
        <family val="2"/>
      </rPr>
      <t>.</t>
    </r>
  </si>
  <si>
    <r>
      <t>Indicare nella cella bianca (Input) il valore risultante dalla relazione tecnica ex ante alla riga K=H/I del punto "1. Sintesi delle caratteristiche del Progetto", dello schema di cui al modello 1 in allegato all'</t>
    </r>
    <r>
      <rPr>
        <b/>
        <sz val="10"/>
        <color rgb="FF000000"/>
        <rFont val="Arial"/>
        <family val="2"/>
      </rPr>
      <t>Avviso</t>
    </r>
    <r>
      <rPr>
        <sz val="10"/>
        <color rgb="FF000000"/>
        <rFont val="Arial"/>
        <family val="2"/>
      </rPr>
      <t>.</t>
    </r>
  </si>
  <si>
    <t>€/kWp</t>
  </si>
  <si>
    <r>
      <t xml:space="preserve">Indicare nella cella bianca (Input) l'importo della </t>
    </r>
    <r>
      <rPr>
        <b/>
        <sz val="10"/>
        <color rgb="FF000000"/>
        <rFont val="Arial"/>
        <family val="2"/>
      </rPr>
      <t>Voce di Costo</t>
    </r>
    <r>
      <rPr>
        <sz val="10"/>
        <color rgb="FF000000"/>
        <rFont val="Arial"/>
        <family val="2"/>
      </rPr>
      <t xml:space="preserve"> A di cui all' articolo 4 dell'</t>
    </r>
    <r>
      <rPr>
        <b/>
        <sz val="10"/>
        <color rgb="FF000000"/>
        <rFont val="Arial"/>
        <family val="2"/>
      </rPr>
      <t>Avviso</t>
    </r>
    <r>
      <rPr>
        <sz val="10"/>
        <color rgb="FF000000"/>
        <rFont val="Arial"/>
        <family val="2"/>
      </rPr>
      <t xml:space="preserve"> "Fornitura e installazione impianto fotovoltaico"  risultante dalla relazione tecnica ex ante alla riga M del punto "8. Riepilogo costi", dello schema di cui al modello 1 in allegato all'Avviso.</t>
    </r>
  </si>
  <si>
    <t>€</t>
  </si>
  <si>
    <r>
      <rPr>
        <u/>
        <sz val="10"/>
        <color rgb="FF3C3C3C"/>
        <rFont val="Titillium"/>
        <family val="3"/>
      </rPr>
      <t>&lt;</t>
    </r>
    <r>
      <rPr>
        <sz val="10"/>
        <color rgb="FF3C3C3C"/>
        <rFont val="Titillium"/>
        <family val="3"/>
      </rPr>
      <t xml:space="preserve"> 200</t>
    </r>
  </si>
  <si>
    <r>
      <t xml:space="preserve">&gt; 200; </t>
    </r>
    <r>
      <rPr>
        <u/>
        <sz val="10"/>
        <color rgb="FF3C3C3C"/>
        <rFont val="Titillium"/>
        <family val="3"/>
      </rPr>
      <t xml:space="preserve">&lt; </t>
    </r>
    <r>
      <rPr>
        <sz val="10"/>
        <color rgb="FF3C3C3C"/>
        <rFont val="Titillium"/>
        <family val="3"/>
      </rPr>
      <t>600</t>
    </r>
  </si>
  <si>
    <t xml:space="preserve">Punteggio criterio 1.c – Costi unitari della Nuova Potenza da Fonte Fotovoltaica </t>
  </si>
  <si>
    <t>ISO 14001</t>
  </si>
  <si>
    <t>EMAS</t>
  </si>
  <si>
    <t>Certificazione Parità di Genere</t>
  </si>
  <si>
    <t>Certificazioni Ambientali</t>
  </si>
  <si>
    <r>
      <t>Indicare nella cella bianca (Input) il valore riportato dal Registro Tecnologie Fotovoltaiche e risultante dalla relazione tecnica ex ante alla riga L del punto "5. Caratteristiche dei moduli fotovoltaici", dello schema di cui al modello 1 in allegato all'</t>
    </r>
    <r>
      <rPr>
        <b/>
        <sz val="10"/>
        <color rgb="FF000000"/>
        <rFont val="Arial"/>
        <family val="2"/>
      </rPr>
      <t>Avviso</t>
    </r>
    <r>
      <rPr>
        <sz val="10"/>
        <color rgb="FF000000"/>
        <rFont val="Arial"/>
        <family val="2"/>
      </rPr>
      <t>.</t>
    </r>
  </si>
  <si>
    <r>
      <t>Indicare nella cella bianca (Input) l'importo della</t>
    </r>
    <r>
      <rPr>
        <b/>
        <sz val="10"/>
        <color rgb="FF000000"/>
        <rFont val="Arial"/>
        <family val="2"/>
      </rPr>
      <t xml:space="preserve"> Voce di Costo</t>
    </r>
    <r>
      <rPr>
        <sz val="10"/>
        <color rgb="FF000000"/>
        <rFont val="Arial"/>
        <family val="2"/>
      </rPr>
      <t xml:space="preserve"> B di cui all' articolo 4 dell'</t>
    </r>
    <r>
      <rPr>
        <b/>
        <sz val="10"/>
        <color rgb="FF000000"/>
        <rFont val="Arial"/>
        <family val="2"/>
      </rPr>
      <t>Avviso</t>
    </r>
    <r>
      <rPr>
        <sz val="10"/>
        <color rgb="FF000000"/>
        <rFont val="Arial"/>
        <family val="2"/>
      </rPr>
      <t xml:space="preserve"> "Fornitura e installazione dei sistemi di accumulo"  risultante dalla relazione tecnica ex ante alla riga N del punto "8. Riepilogo costi", dello schema di cui al modello 1 in allegato all'</t>
    </r>
    <r>
      <rPr>
        <b/>
        <sz val="10"/>
        <color rgb="FF000000"/>
        <rFont val="Arial"/>
        <family val="2"/>
      </rPr>
      <t>Avviso</t>
    </r>
    <r>
      <rPr>
        <sz val="10"/>
        <color rgb="FF000000"/>
        <rFont val="Arial"/>
        <family val="2"/>
      </rPr>
      <t>.</t>
    </r>
  </si>
  <si>
    <r>
      <t xml:space="preserve">La certificazione deve essere allegata alla </t>
    </r>
    <r>
      <rPr>
        <b/>
        <sz val="10"/>
        <rFont val="Arial"/>
        <family val="2"/>
      </rPr>
      <t>Domanda</t>
    </r>
    <r>
      <rPr>
        <sz val="10"/>
        <rFont val="Arial"/>
        <family val="2"/>
      </rPr>
      <t>. In mancanza il punteggio non è riconosciuto, senza procedere ad alcuna richiesta di integrazioni e soccorso istruttorio.</t>
    </r>
  </si>
  <si>
    <r>
      <t xml:space="preserve">Selezionare nell’elenco disponibile nella cella in bianco (Input) almeno una </t>
    </r>
    <r>
      <rPr>
        <b/>
        <sz val="10"/>
        <color rgb="FF000000"/>
        <rFont val="Arial"/>
        <family val="2"/>
      </rPr>
      <t xml:space="preserve">Certificazione </t>
    </r>
    <r>
      <rPr>
        <sz val="10"/>
        <color rgb="FF000000"/>
        <rFont val="Arial"/>
        <family val="2"/>
      </rPr>
      <t xml:space="preserve">fra quelle proposte dal menu a tendina. La certificazione deve essere allegata alla </t>
    </r>
    <r>
      <rPr>
        <b/>
        <sz val="10"/>
        <color rgb="FF000000"/>
        <rFont val="Arial"/>
        <family val="2"/>
      </rPr>
      <t>Domanda</t>
    </r>
    <r>
      <rPr>
        <sz val="10"/>
        <color rgb="FF000000"/>
        <rFont val="Arial"/>
        <family val="2"/>
      </rPr>
      <t>. In mancanza il punteggio non è riconosciuto, senza procedere ad alcuna richiesta di integrazioni e soccorso istruttorio.</t>
    </r>
  </si>
  <si>
    <t>4. Possesso alla Data della Domanda della Certificazione ISO 5001, ISO 14001 o EMAS</t>
  </si>
  <si>
    <t>3. Possesso alla Data della Domanda della Certificazione di Parità di Genere</t>
  </si>
  <si>
    <t xml:space="preserve">1.b. Percentuale di copertura del Fabbisogno Elettrico Annuo </t>
  </si>
  <si>
    <t xml:space="preserve">1.c. Costo unitario della Nuova Potenza da Fonte Fotovoltaica </t>
  </si>
  <si>
    <t xml:space="preserve">2.a. Efficienza massima del Modulo </t>
  </si>
  <si>
    <t>2.b. Indipendenza delle Infrastrutture di 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</si>
</sst>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_-;\-* #,##0.0_-;_-* &quot;-&quot;??_-;_-@_-"/>
    <numFmt numFmtId="165" formatCode="_-* #,##0.0\ _€_-;\-* #,##0.0\ _€_-;_-* &quot;-&quot;?\ _€_-;_-@_-"/>
  </numFmts>
  <fonts count="2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Titillium"/>
      <family val="3"/>
    </font>
    <font>
      <b/>
      <sz val="14"/>
      <color rgb="FF003399"/>
      <name val="Arial"/>
      <family val="2"/>
    </font>
    <font>
      <b/>
      <sz val="14"/>
      <color rgb="FF002060"/>
      <name val="Arial"/>
      <family val="2"/>
    </font>
    <font>
      <b/>
      <sz val="11"/>
      <color rgb="FF3C3C3C"/>
      <name val="Arial"/>
      <family val="2"/>
    </font>
    <font>
      <b/>
      <sz val="14"/>
      <color rgb="FF3C3C3C"/>
      <name val="Arial"/>
      <family val="2"/>
    </font>
    <font>
      <sz val="11"/>
      <color rgb="FF3C3C3C"/>
      <name val="Arial"/>
      <family val="2"/>
    </font>
    <font>
      <sz val="11"/>
      <color rgb="FF000000"/>
      <name val="Arial"/>
      <family val="2"/>
    </font>
    <font>
      <sz val="10"/>
      <color rgb="FF3C3C3C"/>
      <name val="Arial"/>
      <family val="2"/>
    </font>
    <font>
      <b/>
      <sz val="11"/>
      <color rgb="FF000000"/>
      <name val="Arial"/>
      <family val="2"/>
    </font>
    <font>
      <sz val="10"/>
      <color rgb="FFFF0000"/>
      <name val="Arial"/>
      <family val="2"/>
    </font>
    <font>
      <sz val="14"/>
      <color rgb="FF3C3C3C"/>
      <name val="Arial"/>
      <family val="2"/>
    </font>
    <font>
      <b/>
      <sz val="12"/>
      <color rgb="FF000000"/>
      <name val="Arial"/>
      <family val="2"/>
    </font>
    <font>
      <sz val="16"/>
      <color rgb="FF000000"/>
      <name val="Arial"/>
      <family val="2"/>
    </font>
    <font>
      <sz val="10"/>
      <color rgb="FF3C3C3C"/>
      <name val="Titillium"/>
      <family val="3"/>
    </font>
    <font>
      <u/>
      <sz val="10"/>
      <color rgb="FF3C3C3C"/>
      <name val="Titillium"/>
      <family val="3"/>
    </font>
    <font>
      <b/>
      <sz val="11"/>
      <color rgb="FF003399"/>
      <name val="Titillium"/>
      <family val="3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18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3399"/>
      </left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/>
      <right/>
      <top/>
      <bottom style="medium">
        <color rgb="FF003399"/>
      </bottom>
      <diagonal/>
    </border>
    <border>
      <left style="medium">
        <color rgb="FF003399"/>
      </left>
      <right/>
      <top style="medium">
        <color rgb="FF003399"/>
      </top>
      <bottom/>
      <diagonal/>
    </border>
    <border>
      <left/>
      <right/>
      <top style="medium">
        <color rgb="FF003399"/>
      </top>
      <bottom/>
      <diagonal/>
    </border>
    <border>
      <left/>
      <right style="medium">
        <color rgb="FF003399"/>
      </right>
      <top style="medium">
        <color rgb="FF003399"/>
      </top>
      <bottom/>
      <diagonal/>
    </border>
    <border>
      <left style="medium">
        <color rgb="FF003399"/>
      </left>
      <right/>
      <top/>
      <bottom style="medium">
        <color rgb="FF003399"/>
      </bottom>
      <diagonal/>
    </border>
    <border>
      <left/>
      <right style="medium">
        <color rgb="FF003399"/>
      </right>
      <top/>
      <bottom style="medium">
        <color rgb="FF003399"/>
      </bottom>
      <diagonal/>
    </border>
    <border>
      <left style="medium">
        <color rgb="FF003399"/>
      </left>
      <right/>
      <top style="medium">
        <color rgb="FF003399"/>
      </top>
      <bottom style="medium">
        <color rgb="FF003399"/>
      </bottom>
      <diagonal/>
    </border>
    <border>
      <left/>
      <right style="medium">
        <color rgb="FF003399"/>
      </right>
      <top style="medium">
        <color rgb="FF003399"/>
      </top>
      <bottom style="medium">
        <color rgb="FF00339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4" fillId="0" borderId="0" xfId="0" applyFont="1"/>
    <xf numFmtId="0" fontId="2" fillId="2" borderId="1" xfId="0" applyFont="1" applyFill="1" applyBorder="1"/>
    <xf numFmtId="0" fontId="2" fillId="2" borderId="5" xfId="0" applyFont="1" applyFill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top"/>
    </xf>
    <xf numFmtId="0" fontId="4" fillId="2" borderId="6" xfId="0" applyFont="1" applyFill="1" applyBorder="1"/>
    <xf numFmtId="0" fontId="4" fillId="2" borderId="7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44" fontId="8" fillId="3" borderId="0" xfId="2" quotePrefix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2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2" fillId="4" borderId="0" xfId="0" applyFont="1" applyFill="1" applyAlignment="1">
      <alignment horizontal="left" vertical="center"/>
    </xf>
    <xf numFmtId="0" fontId="11" fillId="2" borderId="0" xfId="0" applyFont="1" applyFill="1" applyAlignment="1">
      <alignment vertical="top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" fillId="2" borderId="8" xfId="0" applyFont="1" applyFill="1" applyBorder="1"/>
    <xf numFmtId="0" fontId="10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0" fontId="20" fillId="0" borderId="0" xfId="0" applyFont="1"/>
    <xf numFmtId="1" fontId="8" fillId="2" borderId="9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8" fillId="2" borderId="9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center" vertical="center"/>
    </xf>
    <xf numFmtId="44" fontId="10" fillId="3" borderId="17" xfId="2" quotePrefix="1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165" fontId="13" fillId="2" borderId="16" xfId="0" applyNumberFormat="1" applyFont="1" applyFill="1" applyBorder="1" applyAlignment="1">
      <alignment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9" xfId="0" applyBorder="1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 vertical="center" wrapText="1"/>
    </xf>
    <xf numFmtId="1" fontId="8" fillId="2" borderId="0" xfId="0" quotePrefix="1" applyNumberFormat="1" applyFont="1" applyFill="1" applyAlignment="1">
      <alignment horizontal="center" vertical="center"/>
    </xf>
    <xf numFmtId="43" fontId="11" fillId="4" borderId="0" xfId="3" applyFont="1" applyFill="1" applyBorder="1" applyAlignment="1">
      <alignment vertical="center" wrapText="1"/>
    </xf>
    <xf numFmtId="2" fontId="13" fillId="4" borderId="16" xfId="3" applyNumberFormat="1" applyFont="1" applyFill="1" applyBorder="1" applyAlignment="1">
      <alignment vertical="center" wrapText="1"/>
    </xf>
    <xf numFmtId="1" fontId="8" fillId="2" borderId="0" xfId="0" applyNumberFormat="1" applyFont="1" applyFill="1" applyAlignment="1">
      <alignment horizontal="center" vertical="center"/>
    </xf>
    <xf numFmtId="9" fontId="8" fillId="4" borderId="0" xfId="1" applyFont="1" applyFill="1" applyBorder="1" applyAlignment="1" applyProtection="1">
      <alignment horizontal="center" vertical="center" wrapText="1"/>
      <protection locked="0"/>
    </xf>
    <xf numFmtId="2" fontId="8" fillId="2" borderId="9" xfId="0" applyNumberFormat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9" fontId="8" fillId="0" borderId="16" xfId="1" applyFont="1" applyFill="1" applyBorder="1" applyAlignment="1" applyProtection="1">
      <alignment horizontal="center" vertical="center" wrapText="1"/>
      <protection locked="0"/>
    </xf>
    <xf numFmtId="9" fontId="8" fillId="0" borderId="17" xfId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left" vertical="top" wrapText="1"/>
    </xf>
    <xf numFmtId="164" fontId="8" fillId="0" borderId="16" xfId="3" quotePrefix="1" applyNumberFormat="1" applyFont="1" applyFill="1" applyBorder="1" applyAlignment="1" applyProtection="1">
      <alignment horizontal="center" vertical="center" wrapText="1"/>
      <protection locked="0"/>
    </xf>
    <xf numFmtId="43" fontId="11" fillId="0" borderId="16" xfId="3" applyFont="1" applyFill="1" applyBorder="1" applyAlignment="1" applyProtection="1">
      <alignment vertical="center" wrapText="1"/>
      <protection locked="0"/>
    </xf>
    <xf numFmtId="43" fontId="8" fillId="0" borderId="16" xfId="3" quotePrefix="1" applyFont="1" applyFill="1" applyBorder="1" applyAlignment="1" applyProtection="1">
      <alignment horizontal="center" vertical="center" wrapText="1"/>
      <protection locked="0"/>
    </xf>
  </cellXfs>
  <cellStyles count="4">
    <cellStyle name="Migliaia" xfId="3" builtinId="3"/>
    <cellStyle name="Normale" xfId="0" builtinId="0" customBuiltin="1"/>
    <cellStyle name="Percentuale" xfId="1" builtinId="5" customBuiltin="1"/>
    <cellStyle name="Valuta" xfId="2" builtinId="4"/>
  </cellStyles>
  <dxfs count="0"/>
  <tableStyles count="0" defaultTableStyle="TableStyleMedium2" defaultPivotStyle="PivotStyleLight16"/>
  <colors>
    <mruColors>
      <color rgb="FFDDEBF7"/>
      <color rgb="FF003399"/>
      <color rgb="FF3C3C3C"/>
      <color rgb="FF008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3"/>
  <sheetViews>
    <sheetView tabSelected="1" zoomScale="90" zoomScaleNormal="90" zoomScaleSheetLayoutView="90" workbookViewId="0">
      <selection activeCell="E28" sqref="E28"/>
    </sheetView>
  </sheetViews>
  <sheetFormatPr defaultColWidth="8.85546875" defaultRowHeight="12.75" x14ac:dyDescent="0.2"/>
  <cols>
    <col min="1" max="1" width="3.140625" style="1" customWidth="1"/>
    <col min="2" max="2" width="4.5703125" style="1" customWidth="1"/>
    <col min="3" max="3" width="56.28515625" style="1" customWidth="1"/>
    <col min="4" max="4" width="2.5703125" style="1" customWidth="1"/>
    <col min="5" max="5" width="15.7109375" style="1" customWidth="1"/>
    <col min="6" max="6" width="7.5703125" style="1" customWidth="1"/>
    <col min="7" max="7" width="4.5703125" style="1" customWidth="1"/>
    <col min="8" max="8" width="16.5703125" style="1" customWidth="1"/>
    <col min="9" max="9" width="4.5703125" style="1" customWidth="1"/>
    <col min="10" max="10" width="3.140625" style="1" customWidth="1"/>
    <col min="11" max="16384" width="8.85546875" style="1"/>
  </cols>
  <sheetData>
    <row r="1" spans="2:9" ht="14.1" customHeight="1" thickBot="1" x14ac:dyDescent="0.25"/>
    <row r="2" spans="2:9" ht="6.95" customHeight="1" thickBot="1" x14ac:dyDescent="0.25">
      <c r="B2" s="4"/>
      <c r="C2" s="5"/>
      <c r="D2" s="5"/>
      <c r="E2" s="5"/>
      <c r="F2" s="5"/>
      <c r="G2" s="5"/>
      <c r="H2" s="5"/>
      <c r="I2" s="6"/>
    </row>
    <row r="3" spans="2:9" ht="20.100000000000001" customHeight="1" x14ac:dyDescent="0.2">
      <c r="B3" s="7"/>
      <c r="C3" s="81" t="s">
        <v>9</v>
      </c>
      <c r="D3" s="82"/>
      <c r="E3" s="82"/>
      <c r="F3" s="82"/>
      <c r="G3" s="82"/>
      <c r="H3" s="83"/>
      <c r="I3" s="8"/>
    </row>
    <row r="4" spans="2:9" ht="20.100000000000001" customHeight="1" thickBot="1" x14ac:dyDescent="0.25">
      <c r="B4" s="7"/>
      <c r="C4" s="84" t="s">
        <v>7</v>
      </c>
      <c r="D4" s="85"/>
      <c r="E4" s="85"/>
      <c r="F4" s="85"/>
      <c r="G4" s="85"/>
      <c r="H4" s="86"/>
      <c r="I4" s="8"/>
    </row>
    <row r="5" spans="2:9" ht="6.95" customHeight="1" x14ac:dyDescent="0.2">
      <c r="B5" s="7"/>
      <c r="C5" s="17"/>
      <c r="D5" s="17"/>
      <c r="E5" s="17"/>
      <c r="F5" s="17"/>
      <c r="G5" s="17"/>
      <c r="H5" s="17"/>
      <c r="I5" s="8"/>
    </row>
    <row r="6" spans="2:9" ht="18" customHeight="1" x14ac:dyDescent="0.2">
      <c r="B6" s="7"/>
      <c r="C6" s="18" t="s">
        <v>0</v>
      </c>
      <c r="D6" s="19"/>
      <c r="E6" s="80" t="s">
        <v>1</v>
      </c>
      <c r="F6" s="80"/>
      <c r="G6" s="20"/>
      <c r="H6" s="20" t="s">
        <v>2</v>
      </c>
      <c r="I6" s="8"/>
    </row>
    <row r="7" spans="2:9" ht="7.35" customHeight="1" thickBot="1" x14ac:dyDescent="0.25">
      <c r="B7" s="7"/>
      <c r="C7" s="72"/>
      <c r="D7" s="72"/>
      <c r="E7" s="72"/>
      <c r="F7" s="72"/>
      <c r="G7" s="72"/>
      <c r="H7" s="72"/>
      <c r="I7" s="8"/>
    </row>
    <row r="8" spans="2:9" ht="7.35" customHeight="1" thickBot="1" x14ac:dyDescent="0.25">
      <c r="B8" s="7"/>
      <c r="C8" s="19"/>
      <c r="D8" s="19"/>
      <c r="E8" s="21"/>
      <c r="F8" s="21"/>
      <c r="G8" s="21"/>
      <c r="H8" s="19"/>
      <c r="I8" s="8"/>
    </row>
    <row r="9" spans="2:9" ht="18" customHeight="1" thickBot="1" x14ac:dyDescent="0.25">
      <c r="B9" s="7"/>
      <c r="C9" s="22" t="s">
        <v>17</v>
      </c>
      <c r="D9" s="23"/>
      <c r="E9" s="88">
        <v>0</v>
      </c>
      <c r="F9" s="54" t="s">
        <v>18</v>
      </c>
      <c r="G9" s="24"/>
      <c r="H9" s="49">
        <f>+IF(E9&gt;600,30,+ IF(E9&gt;200,20,+ IF(E9&lt;=0,0,10)))</f>
        <v>0</v>
      </c>
      <c r="I9" s="8"/>
    </row>
    <row r="10" spans="2:9" ht="6.95" customHeight="1" x14ac:dyDescent="0.2">
      <c r="B10" s="7"/>
      <c r="C10" s="25"/>
      <c r="D10" s="23"/>
      <c r="E10" s="26"/>
      <c r="F10" s="26"/>
      <c r="G10" s="27"/>
      <c r="H10" s="28"/>
      <c r="I10" s="8"/>
    </row>
    <row r="11" spans="2:9" ht="38.450000000000003" customHeight="1" x14ac:dyDescent="0.2">
      <c r="B11" s="7"/>
      <c r="C11" s="74" t="s">
        <v>20</v>
      </c>
      <c r="D11" s="75"/>
      <c r="E11" s="75"/>
      <c r="F11" s="75"/>
      <c r="G11" s="75"/>
      <c r="H11" s="75"/>
      <c r="I11" s="8"/>
    </row>
    <row r="12" spans="2:9" ht="6.95" customHeight="1" thickBot="1" x14ac:dyDescent="0.25">
      <c r="B12" s="7"/>
      <c r="C12" s="72"/>
      <c r="D12" s="72"/>
      <c r="E12" s="72"/>
      <c r="F12" s="72"/>
      <c r="G12" s="72"/>
      <c r="H12" s="72"/>
      <c r="I12" s="8"/>
    </row>
    <row r="13" spans="2:9" ht="6.95" customHeight="1" thickBot="1" x14ac:dyDescent="0.25">
      <c r="B13" s="7"/>
      <c r="C13" s="29"/>
      <c r="D13" s="29"/>
      <c r="E13" s="29"/>
      <c r="F13" s="29"/>
      <c r="G13" s="29"/>
      <c r="H13" s="30"/>
      <c r="I13" s="8"/>
    </row>
    <row r="14" spans="2:9" ht="18" customHeight="1" thickBot="1" x14ac:dyDescent="0.25">
      <c r="B14" s="7"/>
      <c r="C14" s="76" t="s">
        <v>38</v>
      </c>
      <c r="D14" s="22"/>
      <c r="E14" s="88">
        <v>0</v>
      </c>
      <c r="F14" s="55" t="s">
        <v>19</v>
      </c>
      <c r="G14" s="27"/>
      <c r="H14" s="49">
        <f>+IF(E14&gt;40,30,+ IF(E14&gt;30,23,+ IF(E14&gt;20,15,+IF(E14&gt;10,8,0))))</f>
        <v>0</v>
      </c>
      <c r="I14" s="8"/>
    </row>
    <row r="15" spans="2:9" ht="19.7" customHeight="1" x14ac:dyDescent="0.2">
      <c r="B15" s="7"/>
      <c r="C15" s="76"/>
      <c r="D15" s="31"/>
      <c r="E15" s="31"/>
      <c r="F15" s="31"/>
      <c r="G15" s="31"/>
      <c r="H15" s="31"/>
      <c r="I15" s="8"/>
    </row>
    <row r="16" spans="2:9" ht="6.95" customHeight="1" x14ac:dyDescent="0.2">
      <c r="B16" s="7"/>
      <c r="C16" s="87"/>
      <c r="D16" s="87"/>
      <c r="E16" s="87"/>
      <c r="F16" s="87"/>
      <c r="G16" s="87"/>
      <c r="H16" s="87"/>
      <c r="I16" s="8"/>
    </row>
    <row r="17" spans="2:9" ht="26.1" customHeight="1" x14ac:dyDescent="0.2">
      <c r="B17" s="7"/>
      <c r="C17" s="74" t="s">
        <v>21</v>
      </c>
      <c r="D17" s="75"/>
      <c r="E17" s="75"/>
      <c r="F17" s="75"/>
      <c r="G17" s="75"/>
      <c r="H17" s="75"/>
      <c r="I17" s="8"/>
    </row>
    <row r="18" spans="2:9" ht="6.95" customHeight="1" thickBot="1" x14ac:dyDescent="0.25">
      <c r="B18" s="7"/>
      <c r="C18" s="72"/>
      <c r="D18" s="72"/>
      <c r="E18" s="72"/>
      <c r="F18" s="72"/>
      <c r="G18" s="72"/>
      <c r="H18" s="72"/>
      <c r="I18" s="8"/>
    </row>
    <row r="19" spans="2:9" ht="6.95" customHeight="1" thickBot="1" x14ac:dyDescent="0.25">
      <c r="B19" s="7"/>
      <c r="C19" s="29"/>
      <c r="D19" s="29"/>
      <c r="E19" s="29"/>
      <c r="F19" s="29"/>
      <c r="G19" s="29"/>
      <c r="H19" s="30"/>
      <c r="I19" s="8"/>
    </row>
    <row r="20" spans="2:9" ht="18" customHeight="1" thickBot="1" x14ac:dyDescent="0.25">
      <c r="B20" s="7"/>
      <c r="C20" s="76" t="s">
        <v>39</v>
      </c>
      <c r="D20" s="19"/>
      <c r="E20" s="57">
        <f>+IF(E22&lt;=0,0,E22/E9)</f>
        <v>0</v>
      </c>
      <c r="F20" s="55" t="s">
        <v>22</v>
      </c>
      <c r="G20" s="32"/>
      <c r="H20" s="58">
        <f>+IF(E9&gt;600,+Foglio2!B3,+IF(E9&gt;200,+Foglio2!B4,+IF(E9&gt;0,+Foglio2!B5,0)))</f>
        <v>0</v>
      </c>
      <c r="I20" s="8"/>
    </row>
    <row r="21" spans="2:9" ht="18.95" customHeight="1" thickBot="1" x14ac:dyDescent="0.25">
      <c r="B21" s="7"/>
      <c r="C21" s="76"/>
      <c r="D21" s="19"/>
      <c r="E21" s="33"/>
      <c r="F21" s="56"/>
      <c r="G21" s="32"/>
      <c r="H21" s="33"/>
      <c r="I21" s="8"/>
    </row>
    <row r="22" spans="2:9" ht="18" customHeight="1" thickBot="1" x14ac:dyDescent="0.25">
      <c r="B22" s="7"/>
      <c r="C22" s="52"/>
      <c r="D22" s="19"/>
      <c r="E22" s="89">
        <v>0</v>
      </c>
      <c r="F22" s="55" t="s">
        <v>24</v>
      </c>
      <c r="G22" s="32"/>
      <c r="H22" s="33"/>
      <c r="I22" s="8"/>
    </row>
    <row r="23" spans="2:9" ht="6.95" customHeight="1" x14ac:dyDescent="0.2">
      <c r="B23" s="9"/>
      <c r="C23" s="53"/>
      <c r="D23" s="34"/>
      <c r="E23" s="35"/>
      <c r="F23" s="35"/>
      <c r="G23" s="32"/>
      <c r="H23" s="33"/>
      <c r="I23" s="8"/>
    </row>
    <row r="24" spans="2:9" s="2" customFormat="1" ht="42.6" customHeight="1" x14ac:dyDescent="0.25">
      <c r="B24" s="9"/>
      <c r="C24" s="74" t="s">
        <v>23</v>
      </c>
      <c r="D24" s="75"/>
      <c r="E24" s="75"/>
      <c r="F24" s="75"/>
      <c r="G24" s="75"/>
      <c r="H24" s="75"/>
      <c r="I24" s="10"/>
    </row>
    <row r="25" spans="2:9" s="2" customFormat="1" ht="6.95" customHeight="1" thickBot="1" x14ac:dyDescent="0.3">
      <c r="B25" s="9"/>
      <c r="C25" s="72"/>
      <c r="D25" s="72"/>
      <c r="E25" s="72"/>
      <c r="F25" s="72"/>
      <c r="G25" s="72"/>
      <c r="H25" s="72"/>
      <c r="I25" s="10"/>
    </row>
    <row r="26" spans="2:9" ht="6.95" customHeight="1" thickBot="1" x14ac:dyDescent="0.25">
      <c r="B26" s="7"/>
      <c r="C26" s="36"/>
      <c r="D26" s="36"/>
      <c r="E26" s="36"/>
      <c r="F26" s="36"/>
      <c r="G26" s="36"/>
      <c r="H26" s="37"/>
      <c r="I26" s="8"/>
    </row>
    <row r="27" spans="2:9" ht="18" customHeight="1" thickBot="1" x14ac:dyDescent="0.25">
      <c r="B27" s="7"/>
      <c r="C27" s="18" t="s">
        <v>40</v>
      </c>
      <c r="D27" s="19"/>
      <c r="E27" s="90">
        <v>0</v>
      </c>
      <c r="F27" s="55" t="s">
        <v>19</v>
      </c>
      <c r="G27" s="27"/>
      <c r="H27" s="49">
        <f>+IF(E27&gt;22.5,10,+IF(E27&lt;21.5,0,+(E27-21.5)*10))</f>
        <v>0</v>
      </c>
      <c r="I27" s="8"/>
    </row>
    <row r="28" spans="2:9" ht="6.95" customHeight="1" x14ac:dyDescent="0.2">
      <c r="B28" s="7"/>
      <c r="C28" s="18"/>
      <c r="D28" s="19"/>
      <c r="E28" s="47"/>
      <c r="F28" s="47"/>
      <c r="G28" s="46"/>
      <c r="H28" s="65"/>
      <c r="I28" s="8"/>
    </row>
    <row r="29" spans="2:9" ht="28.5" customHeight="1" x14ac:dyDescent="0.2">
      <c r="B29" s="7"/>
      <c r="C29" s="74" t="s">
        <v>32</v>
      </c>
      <c r="D29" s="75"/>
      <c r="E29" s="75"/>
      <c r="F29" s="75"/>
      <c r="G29" s="75"/>
      <c r="H29" s="75"/>
      <c r="I29" s="8"/>
    </row>
    <row r="30" spans="2:9" ht="6.95" customHeight="1" thickBot="1" x14ac:dyDescent="0.25">
      <c r="B30" s="7"/>
      <c r="C30" s="71"/>
      <c r="D30" s="71"/>
      <c r="E30" s="71"/>
      <c r="F30" s="71"/>
      <c r="G30" s="71"/>
      <c r="H30" s="71"/>
      <c r="I30" s="8"/>
    </row>
    <row r="31" spans="2:9" ht="6.95" customHeight="1" thickBot="1" x14ac:dyDescent="0.25">
      <c r="B31" s="7"/>
      <c r="C31" s="36"/>
      <c r="D31" s="36"/>
      <c r="E31" s="36"/>
      <c r="F31" s="36"/>
      <c r="G31" s="36"/>
      <c r="H31" s="37"/>
      <c r="I31" s="8"/>
    </row>
    <row r="32" spans="2:9" ht="18" customHeight="1" thickBot="1" x14ac:dyDescent="0.25">
      <c r="B32" s="7"/>
      <c r="C32" s="18" t="s">
        <v>41</v>
      </c>
      <c r="D32" s="36"/>
      <c r="E32" s="67">
        <f>+IF(E22&lt;=0,0,+E34/E22*100)</f>
        <v>0</v>
      </c>
      <c r="F32" s="55" t="s">
        <v>19</v>
      </c>
      <c r="G32" s="36"/>
      <c r="H32" s="49">
        <f>+IF(E32&gt;=30,5,0)</f>
        <v>0</v>
      </c>
      <c r="I32" s="8"/>
    </row>
    <row r="33" spans="2:9" ht="6.95" customHeight="1" thickBot="1" x14ac:dyDescent="0.25">
      <c r="B33" s="7"/>
      <c r="C33" s="18"/>
      <c r="D33" s="36"/>
      <c r="E33" s="66"/>
      <c r="F33" s="56"/>
      <c r="G33" s="36"/>
      <c r="H33" s="65"/>
      <c r="I33" s="8"/>
    </row>
    <row r="34" spans="2:9" ht="18" customHeight="1" thickBot="1" x14ac:dyDescent="0.25">
      <c r="B34" s="7"/>
      <c r="C34" s="18"/>
      <c r="D34" s="36"/>
      <c r="E34" s="89"/>
      <c r="F34" s="55" t="s">
        <v>24</v>
      </c>
      <c r="G34" s="36"/>
      <c r="H34" s="65"/>
      <c r="I34" s="8"/>
    </row>
    <row r="35" spans="2:9" ht="6.95" customHeight="1" x14ac:dyDescent="0.2">
      <c r="B35" s="7"/>
      <c r="C35" s="18"/>
      <c r="D35" s="36"/>
      <c r="E35" s="36"/>
      <c r="F35" s="36"/>
      <c r="G35" s="36"/>
      <c r="H35" s="65"/>
      <c r="I35" s="8"/>
    </row>
    <row r="36" spans="2:9" ht="38.450000000000003" customHeight="1" x14ac:dyDescent="0.2">
      <c r="B36" s="7"/>
      <c r="C36" s="74" t="s">
        <v>33</v>
      </c>
      <c r="D36" s="75"/>
      <c r="E36" s="75"/>
      <c r="F36" s="75"/>
      <c r="G36" s="75"/>
      <c r="H36" s="75"/>
      <c r="I36" s="8"/>
    </row>
    <row r="37" spans="2:9" ht="6.95" customHeight="1" thickBot="1" x14ac:dyDescent="0.25">
      <c r="B37" s="9"/>
      <c r="C37" s="72"/>
      <c r="D37" s="72"/>
      <c r="E37" s="72"/>
      <c r="F37" s="72"/>
      <c r="G37" s="72"/>
      <c r="H37" s="72"/>
      <c r="I37" s="10"/>
    </row>
    <row r="38" spans="2:9" ht="6.95" customHeight="1" thickBot="1" x14ac:dyDescent="0.25">
      <c r="B38" s="7"/>
      <c r="C38" s="36"/>
      <c r="D38" s="36"/>
      <c r="E38" s="36"/>
      <c r="F38" s="36"/>
      <c r="G38" s="36"/>
      <c r="H38" s="37"/>
      <c r="I38" s="8"/>
    </row>
    <row r="39" spans="2:9" ht="18" customHeight="1" thickBot="1" x14ac:dyDescent="0.25">
      <c r="B39" s="7"/>
      <c r="C39" s="76" t="s">
        <v>37</v>
      </c>
      <c r="D39" s="19"/>
      <c r="E39" s="77" t="s">
        <v>3</v>
      </c>
      <c r="F39" s="78"/>
      <c r="G39" s="46"/>
      <c r="H39" s="51">
        <f>+IF(E39="SI",5,0)</f>
        <v>0</v>
      </c>
      <c r="I39" s="8"/>
    </row>
    <row r="40" spans="2:9" ht="18" customHeight="1" x14ac:dyDescent="0.2">
      <c r="B40" s="7"/>
      <c r="C40" s="76"/>
      <c r="D40" s="39"/>
      <c r="E40" s="39"/>
      <c r="F40" s="39"/>
      <c r="G40" s="39"/>
      <c r="H40" s="40"/>
      <c r="I40" s="8"/>
    </row>
    <row r="41" spans="2:9" ht="6.95" customHeight="1" x14ac:dyDescent="0.2">
      <c r="B41" s="7"/>
      <c r="C41" s="52"/>
      <c r="D41" s="39"/>
      <c r="E41" s="39"/>
      <c r="F41" s="39"/>
      <c r="G41" s="39"/>
      <c r="H41" s="40"/>
      <c r="I41" s="8"/>
    </row>
    <row r="42" spans="2:9" ht="27.95" customHeight="1" x14ac:dyDescent="0.2">
      <c r="B42" s="7"/>
      <c r="C42" s="79" t="s">
        <v>34</v>
      </c>
      <c r="D42" s="79"/>
      <c r="E42" s="79"/>
      <c r="F42" s="79"/>
      <c r="G42" s="79"/>
      <c r="H42" s="79"/>
      <c r="I42" s="8"/>
    </row>
    <row r="43" spans="2:9" ht="6.95" customHeight="1" thickBot="1" x14ac:dyDescent="0.25">
      <c r="B43" s="7"/>
      <c r="C43" s="72"/>
      <c r="D43" s="72"/>
      <c r="E43" s="72"/>
      <c r="F43" s="72"/>
      <c r="G43" s="72"/>
      <c r="H43" s="72"/>
      <c r="I43" s="8"/>
    </row>
    <row r="44" spans="2:9" ht="6.95" customHeight="1" thickBot="1" x14ac:dyDescent="0.25">
      <c r="B44" s="7"/>
      <c r="C44" s="29"/>
      <c r="D44" s="29"/>
      <c r="E44" s="29"/>
      <c r="F44" s="29"/>
      <c r="G44" s="29"/>
      <c r="H44" s="30"/>
      <c r="I44" s="8"/>
    </row>
    <row r="45" spans="2:9" ht="18" customHeight="1" thickBot="1" x14ac:dyDescent="0.25">
      <c r="B45" s="7"/>
      <c r="C45" s="76" t="s">
        <v>36</v>
      </c>
      <c r="D45" s="19"/>
      <c r="E45" s="77" t="s">
        <v>3</v>
      </c>
      <c r="F45" s="78"/>
      <c r="G45" s="38"/>
      <c r="H45" s="51">
        <f>+IF(E45="NO",0,5)</f>
        <v>0</v>
      </c>
      <c r="I45" s="8"/>
    </row>
    <row r="46" spans="2:9" ht="18" customHeight="1" x14ac:dyDescent="0.2">
      <c r="B46" s="7"/>
      <c r="C46" s="76"/>
      <c r="D46" s="19"/>
      <c r="E46" s="69"/>
      <c r="F46" s="69"/>
      <c r="G46" s="38"/>
      <c r="H46" s="68"/>
      <c r="I46" s="8"/>
    </row>
    <row r="47" spans="2:9" ht="6.95" customHeight="1" x14ac:dyDescent="0.2">
      <c r="B47" s="7"/>
      <c r="C47" s="73"/>
      <c r="D47" s="73"/>
      <c r="E47" s="73"/>
      <c r="F47" s="73"/>
      <c r="G47" s="73"/>
      <c r="H47" s="73"/>
      <c r="I47" s="8"/>
    </row>
    <row r="48" spans="2:9" s="3" customFormat="1" ht="39.950000000000003" customHeight="1" x14ac:dyDescent="0.2">
      <c r="B48" s="11"/>
      <c r="C48" s="73" t="s">
        <v>35</v>
      </c>
      <c r="D48" s="73"/>
      <c r="E48" s="73"/>
      <c r="F48" s="73"/>
      <c r="G48" s="73"/>
      <c r="H48" s="73"/>
      <c r="I48" s="12"/>
    </row>
    <row r="49" spans="2:9" ht="6.95" customHeight="1" thickBot="1" x14ac:dyDescent="0.25">
      <c r="B49" s="7"/>
      <c r="C49" s="71"/>
      <c r="D49" s="71"/>
      <c r="E49" s="71"/>
      <c r="F49" s="71"/>
      <c r="G49" s="71"/>
      <c r="H49" s="71"/>
      <c r="I49" s="8"/>
    </row>
    <row r="50" spans="2:9" ht="6.95" customHeight="1" thickBot="1" x14ac:dyDescent="0.25">
      <c r="B50" s="7"/>
      <c r="C50" s="36"/>
      <c r="D50" s="36"/>
      <c r="E50" s="36"/>
      <c r="F50" s="36"/>
      <c r="G50" s="36"/>
      <c r="H50" s="37"/>
      <c r="I50" s="8"/>
    </row>
    <row r="51" spans="2:9" ht="18" customHeight="1" thickBot="1" x14ac:dyDescent="0.25">
      <c r="B51" s="7"/>
      <c r="C51" s="41" t="s">
        <v>4</v>
      </c>
      <c r="D51" s="42"/>
      <c r="E51" s="43"/>
      <c r="F51" s="43"/>
      <c r="G51" s="44"/>
      <c r="H51" s="70">
        <f>+H9+H14+H20+H27+H32+H39+H45</f>
        <v>0</v>
      </c>
      <c r="I51" s="8"/>
    </row>
    <row r="52" spans="2:9" ht="6.95" customHeight="1" thickBot="1" x14ac:dyDescent="0.25">
      <c r="B52" s="13"/>
      <c r="C52" s="45"/>
      <c r="D52" s="45"/>
      <c r="E52" s="45"/>
      <c r="F52" s="45"/>
      <c r="G52" s="45"/>
      <c r="H52" s="45"/>
      <c r="I52" s="14"/>
    </row>
    <row r="53" spans="2:9" ht="9" customHeight="1" x14ac:dyDescent="0.2"/>
  </sheetData>
  <sheetProtection algorithmName="SHA-512" hashValue="x4zuzX3UXIcLV21IUy+H6o3cj4IQQeUQXKp+GNnF+FZCDqFS+alSGfXbop6UWjUCqx7jde3u1UmYDQPH28l3TQ==" saltValue="EK0dDN51CBGxTl+Z9AE65Q==" spinCount="100000" sheet="1" objects="1" scenarios="1"/>
  <mergeCells count="26">
    <mergeCell ref="C20:C21"/>
    <mergeCell ref="C24:H24"/>
    <mergeCell ref="E6:F6"/>
    <mergeCell ref="C29:H29"/>
    <mergeCell ref="C3:H3"/>
    <mergeCell ref="C11:H11"/>
    <mergeCell ref="C4:H4"/>
    <mergeCell ref="C16:H16"/>
    <mergeCell ref="C18:H18"/>
    <mergeCell ref="C7:H7"/>
    <mergeCell ref="C12:H12"/>
    <mergeCell ref="C14:C15"/>
    <mergeCell ref="C17:H17"/>
    <mergeCell ref="C25:H25"/>
    <mergeCell ref="C49:H49"/>
    <mergeCell ref="C43:H43"/>
    <mergeCell ref="C47:H47"/>
    <mergeCell ref="C30:H30"/>
    <mergeCell ref="C48:H48"/>
    <mergeCell ref="C36:H36"/>
    <mergeCell ref="C39:C40"/>
    <mergeCell ref="E39:F39"/>
    <mergeCell ref="C42:H42"/>
    <mergeCell ref="E45:F45"/>
    <mergeCell ref="C45:C46"/>
    <mergeCell ref="C37:H37"/>
  </mergeCells>
  <dataValidations count="1">
    <dataValidation type="list" allowBlank="1" showInputMessage="1" showErrorMessage="1" sqref="E51:F51" xr:uid="{00000000-0002-0000-0000-000005000000}">
      <formula1>#REF!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3" orientation="portrait" r:id="rId1"/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67BEA4-D083-400B-BAF8-D5D3F8F923AC}">
          <x14:formula1>
            <xm:f>Foglio2!$A$18:$A$21</xm:f>
          </x14:formula1>
          <xm:sqref>E45</xm:sqref>
        </x14:dataValidation>
        <x14:dataValidation type="list" allowBlank="1" showInputMessage="1" showErrorMessage="1" xr:uid="{AC27F163-ADB3-4379-A92A-F2B55E26D09A}">
          <x14:formula1>
            <xm:f>Foglio2!$A$14:$A$15</xm:f>
          </x14:formula1>
          <xm:sqref>E39:F39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27C6A-E3A5-49B7-9FD7-92C616A0CE49}">
  <dimension ref="A1:M21"/>
  <sheetViews>
    <sheetView workbookViewId="0">
      <selection activeCell="B5" sqref="B5"/>
    </sheetView>
  </sheetViews>
  <sheetFormatPr defaultRowHeight="15" x14ac:dyDescent="0.25"/>
  <cols>
    <col min="1" max="1" width="13" customWidth="1"/>
    <col min="2" max="2" width="16.42578125" customWidth="1"/>
    <col min="3" max="3" width="4.85546875" customWidth="1"/>
  </cols>
  <sheetData>
    <row r="1" spans="1:13" ht="15" customHeight="1" thickBot="1" x14ac:dyDescent="0.4">
      <c r="A1" s="61" t="s">
        <v>27</v>
      </c>
      <c r="B1" s="61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15" customHeight="1" thickBot="1" x14ac:dyDescent="0.3">
      <c r="A2" s="59" t="s">
        <v>10</v>
      </c>
      <c r="B2" s="59" t="s">
        <v>11</v>
      </c>
    </row>
    <row r="3" spans="1:13" ht="15" customHeight="1" thickBot="1" x14ac:dyDescent="0.3">
      <c r="A3" s="59" t="s">
        <v>12</v>
      </c>
      <c r="B3" s="60">
        <f>+IF(Griglia!$E20&gt;1050,0,+IF(Griglia!$E20&gt;1000,5,+IF(Griglia!$E20&gt;945,10,15)))</f>
        <v>15</v>
      </c>
    </row>
    <row r="4" spans="1:13" ht="15" customHeight="1" thickBot="1" x14ac:dyDescent="0.3">
      <c r="A4" s="59" t="s">
        <v>26</v>
      </c>
      <c r="B4" s="60">
        <f>+IF(Griglia!$E20&gt;1100,0,+IF(Griglia!$E20&gt;1045,5,+IF(Griglia!$E20&gt;990,10,15)))</f>
        <v>15</v>
      </c>
    </row>
    <row r="5" spans="1:13" ht="15" customHeight="1" thickBot="1" x14ac:dyDescent="0.3">
      <c r="A5" s="59" t="s">
        <v>25</v>
      </c>
      <c r="B5" s="60">
        <f>+IF(Griglia!$E20&gt;1200,0,+IF(Griglia!$E20&gt;1140,5,+IF(Griglia!$E20&gt;1080,10,15)))</f>
        <v>15</v>
      </c>
    </row>
    <row r="6" spans="1:13" ht="15" customHeight="1" x14ac:dyDescent="0.25"/>
    <row r="7" spans="1:13" ht="18.75" thickBot="1" x14ac:dyDescent="0.4">
      <c r="A7" s="48" t="s">
        <v>13</v>
      </c>
    </row>
    <row r="8" spans="1:13" ht="15.75" thickBot="1" x14ac:dyDescent="0.3">
      <c r="A8" s="60" t="s">
        <v>14</v>
      </c>
      <c r="B8" s="60">
        <v>10</v>
      </c>
    </row>
    <row r="9" spans="1:13" ht="15.75" thickBot="1" x14ac:dyDescent="0.3">
      <c r="A9" s="60" t="s">
        <v>15</v>
      </c>
      <c r="B9" s="60">
        <v>0</v>
      </c>
    </row>
    <row r="10" spans="1:13" ht="15.75" thickBot="1" x14ac:dyDescent="0.3">
      <c r="A10" s="60" t="s">
        <v>16</v>
      </c>
      <c r="B10" s="60">
        <v>5</v>
      </c>
    </row>
    <row r="11" spans="1:13" ht="15.75" thickBot="1" x14ac:dyDescent="0.3">
      <c r="A11" s="59" t="s">
        <v>8</v>
      </c>
      <c r="B11" s="60"/>
    </row>
    <row r="12" spans="1:13" x14ac:dyDescent="0.25">
      <c r="A12" s="64"/>
    </row>
    <row r="13" spans="1:13" ht="18" x14ac:dyDescent="0.35">
      <c r="A13" s="48" t="s">
        <v>30</v>
      </c>
    </row>
    <row r="14" spans="1:13" ht="18" x14ac:dyDescent="0.25">
      <c r="A14" s="16" t="s">
        <v>3</v>
      </c>
    </row>
    <row r="15" spans="1:13" ht="18" x14ac:dyDescent="0.25">
      <c r="A15" s="16" t="s">
        <v>5</v>
      </c>
    </row>
    <row r="16" spans="1:13" x14ac:dyDescent="0.25">
      <c r="A16" s="64"/>
    </row>
    <row r="17" spans="1:2" ht="18" x14ac:dyDescent="0.35">
      <c r="A17" s="48" t="s">
        <v>31</v>
      </c>
    </row>
    <row r="18" spans="1:2" ht="18" x14ac:dyDescent="0.25">
      <c r="A18" s="16" t="s">
        <v>3</v>
      </c>
      <c r="B18" s="16"/>
    </row>
    <row r="19" spans="1:2" ht="18" x14ac:dyDescent="0.25">
      <c r="A19" s="15" t="s">
        <v>6</v>
      </c>
      <c r="B19" s="50"/>
    </row>
    <row r="20" spans="1:2" ht="18" x14ac:dyDescent="0.25">
      <c r="A20" s="15" t="s">
        <v>28</v>
      </c>
      <c r="B20" s="50"/>
    </row>
    <row r="21" spans="1:2" ht="18" x14ac:dyDescent="0.25">
      <c r="A21" s="15" t="s">
        <v>29</v>
      </c>
      <c r="B21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</vt:lpstr>
      <vt:lpstr>Foglio2</vt:lpstr>
      <vt:lpstr>Griglia!Area_stampa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Edoardo Pontecorvo</cp:lastModifiedBy>
  <cp:lastPrinted>2025-12-03T17:03:57Z</cp:lastPrinted>
  <dcterms:created xsi:type="dcterms:W3CDTF">2022-02-11T12:34:50Z</dcterms:created>
  <dcterms:modified xsi:type="dcterms:W3CDTF">2025-12-04T10:16:25Z</dcterms:modified>
</cp:coreProperties>
</file>